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5"/>
  <workbookPr/>
  <mc:AlternateContent xmlns:mc="http://schemas.openxmlformats.org/markup-compatibility/2006">
    <mc:Choice Requires="x15">
      <x15ac:absPath xmlns:x15ac="http://schemas.microsoft.com/office/spreadsheetml/2010/11/ac" url="G:\My Drive\ATIR ABR\"/>
    </mc:Choice>
  </mc:AlternateContent>
  <xr:revisionPtr revIDLastSave="0" documentId="8_{DFCBB8D1-2F06-4E61-8029-47977A894291}" xr6:coauthVersionLast="47" xr6:coauthVersionMax="47" xr10:uidLastSave="{00000000-0000-0000-0000-000000000000}"/>
  <bookViews>
    <workbookView xWindow="0" yWindow="0" windowWidth="28800" windowHeight="10305" firstSheet="1" activeTab="17" xr2:uid="{7E89F0F3-7FE6-4A11-8967-3A75922CAC3C}"/>
  </bookViews>
  <sheets>
    <sheet name="A.1R (2)" sheetId="20" state="hidden" r:id="rId1"/>
    <sheet name="Guidelines" sheetId="1" r:id="rId2"/>
    <sheet name="A.1" sheetId="2" r:id="rId3"/>
    <sheet name="A.1.RE" sheetId="18" r:id="rId4"/>
    <sheet name="A.2a" sheetId="3" r:id="rId5"/>
    <sheet name="A.2b" sheetId="4" r:id="rId6"/>
    <sheet name="A.3" sheetId="5" r:id="rId7"/>
    <sheet name="B.1" sheetId="6" r:id="rId8"/>
    <sheet name="B.2" sheetId="7" r:id="rId9"/>
    <sheet name="B.3" sheetId="8" r:id="rId10"/>
    <sheet name="C.1" sheetId="21" r:id="rId11"/>
    <sheet name="C.1.RE" sheetId="22" r:id="rId12"/>
    <sheet name="C.2a" sheetId="23" r:id="rId13"/>
    <sheet name="C.2b" sheetId="24" r:id="rId14"/>
    <sheet name="C.3" sheetId="25" r:id="rId15"/>
    <sheet name="D.1" sheetId="26" r:id="rId16"/>
    <sheet name="D.2" sheetId="27" r:id="rId17"/>
    <sheet name="D.3" sheetId="28" r:id="rId18"/>
    <sheet name="E.Masterlist" sheetId="9" r:id="rId19"/>
  </sheets>
  <definedNames>
    <definedName name="_xlnm._FilterDatabase" localSheetId="3" hidden="1">'A.1.RE'!$AK$13:$AK$28</definedName>
    <definedName name="_xlnm._FilterDatabase" localSheetId="11" hidden="1">'C.1.RE'!$AK$13:$AK$28</definedName>
    <definedName name="A">Guidelines!$D$18</definedName>
    <definedName name="B">Guidelines!$D$19</definedName>
    <definedName name="COR">Guidelines!$C$20</definedName>
    <definedName name="DURATION">Guidelines!$C$29</definedName>
    <definedName name="ENDTAXYR">Guidelines!$C$28</definedName>
    <definedName name="ENTITLE" localSheetId="3">#REF!</definedName>
    <definedName name="ENTITLE" localSheetId="0">#REF!</definedName>
    <definedName name="ENTITLE" localSheetId="11">#REF!</definedName>
    <definedName name="ENTITLE">#REF!</definedName>
    <definedName name="Google_Sheet_Link_1010020764" hidden="1">Guidelines!$C$81</definedName>
    <definedName name="Google_Sheet_Link_1019797244" hidden="1">Guidelines!$C$110</definedName>
    <definedName name="Google_Sheet_Link_1062753399" hidden="1">DURATION</definedName>
    <definedName name="Google_Sheet_Link_107033536" hidden="1">B</definedName>
    <definedName name="Google_Sheet_Link_1088226162" hidden="1">Guidelines!$C$115</definedName>
    <definedName name="Google_Sheet_Link_1093885948" hidden="1">Guidelines!$C$97</definedName>
    <definedName name="Google_Sheet_Link_1094982544" hidden="1">Guidelines!$C$19</definedName>
    <definedName name="Google_Sheet_Link_1105600180" hidden="1">Guidelines!$C$123</definedName>
    <definedName name="Google_Sheet_Link_1120736341" hidden="1">Guidelines!$C$40:$F$40</definedName>
    <definedName name="Google_Sheet_Link_1145998759" hidden="1">Guidelines!$C$53</definedName>
    <definedName name="Google_Sheet_Link_117052872" hidden="1">Guidelines!$C$32</definedName>
    <definedName name="Google_Sheet_Link_1182803924" hidden="1">MARKETORIE</definedName>
    <definedName name="Google_Sheet_Link_1208567000" hidden="1">Guidelines!$C$90</definedName>
    <definedName name="Google_Sheet_Link_1228751828" hidden="1">MANUF</definedName>
    <definedName name="Google_Sheet_Link_1280253353" hidden="1">Guidelines!$C$47</definedName>
    <definedName name="Google_Sheet_Link_1308871426" hidden="1">ENDTAXYR</definedName>
    <definedName name="Google_Sheet_Link_1316700373" localSheetId="3" hidden="1">'A.1.RE'!$C$1</definedName>
    <definedName name="Google_Sheet_Link_1316700373" localSheetId="0" hidden="1">'A.1R (2)'!$C$1</definedName>
    <definedName name="Google_Sheet_Link_1316700373" localSheetId="10" hidden="1">'C.1'!$C$1</definedName>
    <definedName name="Google_Sheet_Link_1316700373" localSheetId="11" hidden="1">'C.1.RE'!$C$1</definedName>
    <definedName name="Google_Sheet_Link_1316700373" hidden="1">A.1!$C$1</definedName>
    <definedName name="Google_Sheet_Link_1329413074" hidden="1">Guidelines!$C$121</definedName>
    <definedName name="Google_Sheet_Link_1349099717" hidden="1">COR</definedName>
    <definedName name="Google_Sheet_Link_1458410495" hidden="1">Guidelines!$C$41</definedName>
    <definedName name="Google_Sheet_Link_1475605193" hidden="1">Guidelines!$C$96</definedName>
    <definedName name="Google_Sheet_Link_1510988001" hidden="1">Guidelines!$C$92</definedName>
    <definedName name="Google_Sheet_Link_1576992420" hidden="1">TIER</definedName>
    <definedName name="Google_Sheet_Link_1582922301" hidden="1">Guidelines!$C$45</definedName>
    <definedName name="Google_Sheet_Link_1636823280" hidden="1">Guidelines!$C$114</definedName>
    <definedName name="Google_Sheet_Link_1650391573" hidden="1">Guidelines!$C$54</definedName>
    <definedName name="Google_Sheet_Link_1702038357" hidden="1">Guidelines!$C$116</definedName>
    <definedName name="Google_Sheet_Link_173170420" hidden="1">Guidelines!$C$98</definedName>
    <definedName name="Google_Sheet_Link_1758356786" hidden="1">Guidelines!$C$107</definedName>
    <definedName name="Google_Sheet_Link_1761139758" hidden="1">Guidelines!$C$6</definedName>
    <definedName name="Google_Sheet_Link_1864330694" hidden="1">Guidelines!$C$20</definedName>
    <definedName name="Google_Sheet_Link_188446065" hidden="1">Guidelines!$C$26</definedName>
    <definedName name="Google_Sheet_Link_1903190592" hidden="1">Guidelines!$C$93</definedName>
    <definedName name="Google_Sheet_Link_1935214256" hidden="1">Guidelines!$C$72</definedName>
    <definedName name="Google_Sheet_Link_1972938923" hidden="1">Guidelines!$C$120</definedName>
    <definedName name="Google_Sheet_Link_1988887365" hidden="1">Guidelines!$C$118</definedName>
    <definedName name="Google_Sheet_Link_2001321902" hidden="1">Guidelines!$C$80</definedName>
    <definedName name="Google_Sheet_Link_2029254962" hidden="1">Guidelines!$C$122</definedName>
    <definedName name="Google_Sheet_Link_2044580536" hidden="1">Guidelines!$C$33</definedName>
    <definedName name="Google_Sheet_Link_2051568993" hidden="1">Guidelines!$C$55</definedName>
    <definedName name="Google_Sheet_Link_2077757736" hidden="1">Guidelines!$C$102</definedName>
    <definedName name="Google_Sheet_Link_2096775706" hidden="1">Guidelines!$C$67</definedName>
    <definedName name="Google_Sheet_Link_2101172733" hidden="1">Guidelines!$C$40</definedName>
    <definedName name="Google_Sheet_Link_2103264478" hidden="1">Guidelines!$C$50</definedName>
    <definedName name="Google_Sheet_Link_2116818158" hidden="1">Guidelines!$C$34</definedName>
    <definedName name="Google_Sheet_Link_2117259031" hidden="1">Guidelines!$C$24</definedName>
    <definedName name="Google_Sheet_Link_212228286" hidden="1">Guidelines!$C$57</definedName>
    <definedName name="Google_Sheet_Link_2137644414" hidden="1">Guidelines!$C$39</definedName>
    <definedName name="Google_Sheet_Link_23411826" hidden="1">Guidelines!$C$43</definedName>
    <definedName name="Google_Sheet_Link_265709322" hidden="1">Guidelines!$C$49</definedName>
    <definedName name="Google_Sheet_Link_268170062" hidden="1">Guidelines!$C$95</definedName>
    <definedName name="Google_Sheet_Link_283632446" hidden="1">Guidelines!$C$100</definedName>
    <definedName name="Google_Sheet_Link_292470300" hidden="1">Guidelines!$C$18</definedName>
    <definedName name="Google_Sheet_Link_320985761" hidden="1">Guidelines!$C$101</definedName>
    <definedName name="Google_Sheet_Link_334085091" hidden="1">Guidelines!$C$35</definedName>
    <definedName name="Google_Sheet_Link_38325614" hidden="1">Guidelines!$C$21</definedName>
    <definedName name="Google_Sheet_Link_508325260" hidden="1">Guidelines!$C$99</definedName>
    <definedName name="Google_Sheet_Link_542724401" hidden="1">Guidelines!$C$111</definedName>
    <definedName name="Google_Sheet_Link_571279079" hidden="1">TIN</definedName>
    <definedName name="Google_Sheet_Link_59335050" hidden="1">Guidelines!$C$52</definedName>
    <definedName name="Google_Sheet_Link_631657059" hidden="1">Guidelines!$C$119</definedName>
    <definedName name="Google_Sheet_Link_632358672" hidden="1">Guidelines!$C$38</definedName>
    <definedName name="Google_Sheet_Link_656338442" hidden="1">Guidelines!$C$42</definedName>
    <definedName name="Google_Sheet_Link_676411683" hidden="1">Guidelines!$C$28</definedName>
    <definedName name="Google_Sheet_Link_714397398" hidden="1">Guidelines!$C$48</definedName>
    <definedName name="Google_Sheet_Link_722548018" hidden="1">Guidelines!$C$106</definedName>
    <definedName name="Google_Sheet_Link_750355365" hidden="1">Guidelines!$C$109</definedName>
    <definedName name="Google_Sheet_Link_764318862" hidden="1">Guidelines!$C$105</definedName>
    <definedName name="Google_Sheet_Link_766437328" hidden="1">Guidelines!$C$66</definedName>
    <definedName name="Google_Sheet_Link_785726757" hidden="1">Guidelines!$C$25</definedName>
    <definedName name="Google_Sheet_Link_797197632" hidden="1">Guidelines!$C$37</definedName>
    <definedName name="Google_Sheet_Link_821499989" localSheetId="3" hidden="1">'A.1.RE'!$C$14</definedName>
    <definedName name="Google_Sheet_Link_821499989" localSheetId="0" hidden="1">'A.1R (2)'!$C$14</definedName>
    <definedName name="Google_Sheet_Link_821499989" localSheetId="10" hidden="1">'C.1'!$C$14</definedName>
    <definedName name="Google_Sheet_Link_821499989" localSheetId="11" hidden="1">'C.1.RE'!$C$14</definedName>
    <definedName name="Google_Sheet_Link_821499989" hidden="1">A.1!$C$14</definedName>
    <definedName name="Google_Sheet_Link_886836731" hidden="1">Guidelines!$C$94</definedName>
    <definedName name="Google_Sheet_Link_891672518" hidden="1">Guidelines!$C$117</definedName>
    <definedName name="Google_Sheet_Link_891924087" hidden="1">A</definedName>
    <definedName name="Google_Sheet_Link_906953993" hidden="1">Guidelines!$C$46</definedName>
    <definedName name="Google_Sheet_Link_933229940" hidden="1">REGCLASS</definedName>
    <definedName name="Google_Sheet_Link_967414016" hidden="1">Guidelines!$C$27</definedName>
    <definedName name="MANUF">Guidelines!$C$26</definedName>
    <definedName name="MARKETORIE">Guidelines!$C$25</definedName>
    <definedName name="REGCLASS">Guidelines!$C$24</definedName>
    <definedName name="TIER">Guidelines!$C$27</definedName>
    <definedName name="TIMTA" localSheetId="3">#REF!</definedName>
    <definedName name="TIMTA" localSheetId="0">#REF!</definedName>
    <definedName name="TIMTA" localSheetId="11">#REF!</definedName>
    <definedName name="TIMTA">#REF!</definedName>
    <definedName name="TIN">Guidelines!$C$18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30" i="28" l="1"/>
  <c r="AJ30" i="28"/>
  <c r="AH30" i="28"/>
  <c r="AG30" i="28"/>
  <c r="AF30" i="28"/>
  <c r="AD30" i="28"/>
  <c r="AC30" i="28"/>
  <c r="AB30" i="28"/>
  <c r="Z30" i="28"/>
  <c r="Y30" i="28"/>
  <c r="X30" i="28"/>
  <c r="V30" i="28"/>
  <c r="U30" i="28"/>
  <c r="T30" i="28"/>
  <c r="R30" i="28"/>
  <c r="Q30" i="28"/>
  <c r="P30" i="28"/>
  <c r="N30" i="28"/>
  <c r="M30" i="28"/>
  <c r="L30" i="28"/>
  <c r="J30" i="28"/>
  <c r="I30" i="28"/>
  <c r="H30" i="28"/>
  <c r="F30" i="28"/>
  <c r="E30" i="28"/>
  <c r="D30" i="28"/>
  <c r="AI29" i="28"/>
  <c r="AE29" i="28"/>
  <c r="AA29" i="28"/>
  <c r="W29" i="28"/>
  <c r="S29" i="28"/>
  <c r="O29" i="28"/>
  <c r="K29" i="28"/>
  <c r="G29" i="28"/>
  <c r="AI28" i="28"/>
  <c r="AE28" i="28"/>
  <c r="AA28" i="28"/>
  <c r="W28" i="28"/>
  <c r="S28" i="28"/>
  <c r="O28" i="28"/>
  <c r="K28" i="28"/>
  <c r="G28" i="28"/>
  <c r="AI27" i="28"/>
  <c r="AE27" i="28"/>
  <c r="AA27" i="28"/>
  <c r="W27" i="28"/>
  <c r="S27" i="28"/>
  <c r="O27" i="28"/>
  <c r="K27" i="28"/>
  <c r="G27" i="28"/>
  <c r="AI26" i="28"/>
  <c r="AE26" i="28"/>
  <c r="AA26" i="28"/>
  <c r="W26" i="28"/>
  <c r="S26" i="28"/>
  <c r="O26" i="28"/>
  <c r="K26" i="28"/>
  <c r="G26" i="28"/>
  <c r="AI25" i="28"/>
  <c r="AE25" i="28"/>
  <c r="AA25" i="28"/>
  <c r="W25" i="28"/>
  <c r="S25" i="28"/>
  <c r="O25" i="28"/>
  <c r="K25" i="28"/>
  <c r="G25" i="28"/>
  <c r="AI24" i="28"/>
  <c r="AE24" i="28"/>
  <c r="AA24" i="28"/>
  <c r="W24" i="28"/>
  <c r="S24" i="28"/>
  <c r="O24" i="28"/>
  <c r="K24" i="28"/>
  <c r="G24" i="28"/>
  <c r="AI23" i="28"/>
  <c r="AE23" i="28"/>
  <c r="AA23" i="28"/>
  <c r="W23" i="28"/>
  <c r="S23" i="28"/>
  <c r="O23" i="28"/>
  <c r="K23" i="28"/>
  <c r="G23" i="28"/>
  <c r="AI22" i="28"/>
  <c r="AE22" i="28"/>
  <c r="AA22" i="28"/>
  <c r="W22" i="28"/>
  <c r="S22" i="28"/>
  <c r="O22" i="28"/>
  <c r="K22" i="28"/>
  <c r="G22" i="28"/>
  <c r="AI21" i="28"/>
  <c r="AE21" i="28"/>
  <c r="AA21" i="28"/>
  <c r="W21" i="28"/>
  <c r="S21" i="28"/>
  <c r="O21" i="28"/>
  <c r="K21" i="28"/>
  <c r="G21" i="28"/>
  <c r="AI20" i="28"/>
  <c r="AE20" i="28"/>
  <c r="AA20" i="28"/>
  <c r="W20" i="28"/>
  <c r="S20" i="28"/>
  <c r="O20" i="28"/>
  <c r="K20" i="28"/>
  <c r="G20" i="28"/>
  <c r="AI19" i="28"/>
  <c r="AE19" i="28"/>
  <c r="AA19" i="28"/>
  <c r="W19" i="28"/>
  <c r="S19" i="28"/>
  <c r="O19" i="28"/>
  <c r="K19" i="28"/>
  <c r="G19" i="28"/>
  <c r="AI18" i="28"/>
  <c r="AE18" i="28"/>
  <c r="AA18" i="28"/>
  <c r="W18" i="28"/>
  <c r="S18" i="28"/>
  <c r="O18" i="28"/>
  <c r="K18" i="28"/>
  <c r="G18" i="28"/>
  <c r="AI17" i="28"/>
  <c r="AE17" i="28"/>
  <c r="AA17" i="28"/>
  <c r="W17" i="28"/>
  <c r="S17" i="28"/>
  <c r="O17" i="28"/>
  <c r="K17" i="28"/>
  <c r="G17" i="28"/>
  <c r="AI16" i="28"/>
  <c r="AE16" i="28"/>
  <c r="AA16" i="28"/>
  <c r="W16" i="28"/>
  <c r="S16" i="28"/>
  <c r="O16" i="28"/>
  <c r="K16" i="28"/>
  <c r="G16" i="28"/>
  <c r="AI15" i="28"/>
  <c r="AI30" i="28" s="1"/>
  <c r="AE15" i="28"/>
  <c r="AE30" i="28" s="1"/>
  <c r="AA15" i="28"/>
  <c r="AA30" i="28" s="1"/>
  <c r="W15" i="28"/>
  <c r="W30" i="28" s="1"/>
  <c r="S15" i="28"/>
  <c r="S30" i="28" s="1"/>
  <c r="O15" i="28"/>
  <c r="O30" i="28" s="1"/>
  <c r="K15" i="28"/>
  <c r="K30" i="28" s="1"/>
  <c r="G15" i="28"/>
  <c r="G30" i="28" s="1"/>
  <c r="AK12" i="28"/>
  <c r="AJ12" i="28"/>
  <c r="AI12" i="28"/>
  <c r="AH12" i="28"/>
  <c r="AG12" i="28"/>
  <c r="AF12" i="28"/>
  <c r="AE12" i="28"/>
  <c r="AD12" i="28"/>
  <c r="AC12" i="28"/>
  <c r="AB12" i="28"/>
  <c r="AA12" i="28"/>
  <c r="Z12" i="28"/>
  <c r="Y12" i="28"/>
  <c r="X12" i="28"/>
  <c r="W12" i="28"/>
  <c r="V12" i="28"/>
  <c r="U12" i="28"/>
  <c r="T12" i="28"/>
  <c r="S12" i="28"/>
  <c r="R12" i="28"/>
  <c r="Q12" i="28"/>
  <c r="P12" i="28"/>
  <c r="O12" i="28"/>
  <c r="N12" i="28"/>
  <c r="M12" i="28"/>
  <c r="L12" i="28"/>
  <c r="K12" i="28"/>
  <c r="J12" i="28"/>
  <c r="I12" i="28"/>
  <c r="H12" i="28"/>
  <c r="G12" i="28"/>
  <c r="F12" i="28"/>
  <c r="E12" i="28"/>
  <c r="D12" i="28"/>
  <c r="C12" i="28"/>
  <c r="B12" i="28"/>
  <c r="A12" i="28"/>
  <c r="AI11" i="28"/>
  <c r="AE11" i="28"/>
  <c r="AA11" i="28"/>
  <c r="W11" i="28"/>
  <c r="S11" i="28"/>
  <c r="O11" i="28"/>
  <c r="K11" i="28"/>
  <c r="G11" i="28"/>
  <c r="AI10" i="28"/>
  <c r="AE10" i="28"/>
  <c r="AA10" i="28"/>
  <c r="W10" i="28"/>
  <c r="S10" i="28"/>
  <c r="O10" i="28"/>
  <c r="K10" i="28"/>
  <c r="P6" i="28"/>
  <c r="L6" i="28"/>
  <c r="H6" i="28"/>
  <c r="R30" i="27"/>
  <c r="Q30" i="27"/>
  <c r="P30" i="27"/>
  <c r="O30" i="27"/>
  <c r="N30" i="27"/>
  <c r="M30" i="27"/>
  <c r="L30" i="27"/>
  <c r="K30" i="27"/>
  <c r="J30" i="27"/>
  <c r="I30" i="27"/>
  <c r="H30" i="27"/>
  <c r="G30" i="27"/>
  <c r="F30" i="27"/>
  <c r="E30" i="27"/>
  <c r="D30" i="27"/>
  <c r="R12" i="27"/>
  <c r="Q12" i="27"/>
  <c r="P12" i="27"/>
  <c r="O12" i="27"/>
  <c r="N12" i="27"/>
  <c r="M12" i="27"/>
  <c r="L12" i="27"/>
  <c r="K12" i="27"/>
  <c r="J12" i="27"/>
  <c r="I12" i="27"/>
  <c r="H12" i="27"/>
  <c r="G12" i="27"/>
  <c r="F12" i="27"/>
  <c r="E12" i="27"/>
  <c r="D12" i="27"/>
  <c r="C12" i="27"/>
  <c r="B12" i="27"/>
  <c r="A12" i="27"/>
  <c r="Q12" i="26"/>
  <c r="P12" i="26"/>
  <c r="O12" i="26"/>
  <c r="N12" i="26"/>
  <c r="M12" i="26"/>
  <c r="L12" i="26"/>
  <c r="K12" i="26"/>
  <c r="J12" i="26"/>
  <c r="I12" i="26"/>
  <c r="H12" i="26"/>
  <c r="G12" i="26"/>
  <c r="F12" i="26"/>
  <c r="E12" i="26"/>
  <c r="D12" i="26"/>
  <c r="C12" i="26"/>
  <c r="B12" i="26"/>
  <c r="A12" i="26"/>
  <c r="AE30" i="25"/>
  <c r="AD30" i="25"/>
  <c r="AA30" i="25"/>
  <c r="Z30" i="25"/>
  <c r="Y30" i="25"/>
  <c r="W30" i="25"/>
  <c r="V30" i="25"/>
  <c r="T30" i="25"/>
  <c r="S30" i="25"/>
  <c r="R30" i="25"/>
  <c r="P30" i="25"/>
  <c r="O30" i="25"/>
  <c r="N30" i="25"/>
  <c r="M30" i="25"/>
  <c r="L30" i="25"/>
  <c r="J30" i="25"/>
  <c r="I30" i="25"/>
  <c r="H30" i="25"/>
  <c r="F30" i="25"/>
  <c r="E30" i="25"/>
  <c r="D30" i="25"/>
  <c r="AC29" i="25"/>
  <c r="AB29" i="25"/>
  <c r="X29" i="25"/>
  <c r="U29" i="25"/>
  <c r="Q29" i="25"/>
  <c r="K29" i="25"/>
  <c r="G29" i="25"/>
  <c r="AC28" i="25"/>
  <c r="AB28" i="25"/>
  <c r="X28" i="25"/>
  <c r="U28" i="25"/>
  <c r="Q28" i="25"/>
  <c r="K28" i="25"/>
  <c r="G28" i="25"/>
  <c r="AC27" i="25"/>
  <c r="AB27" i="25"/>
  <c r="X27" i="25"/>
  <c r="U27" i="25"/>
  <c r="Q27" i="25"/>
  <c r="K27" i="25"/>
  <c r="G27" i="25"/>
  <c r="AC26" i="25"/>
  <c r="AB26" i="25"/>
  <c r="X26" i="25"/>
  <c r="U26" i="25"/>
  <c r="Q26" i="25"/>
  <c r="K26" i="25"/>
  <c r="G26" i="25"/>
  <c r="AC25" i="25"/>
  <c r="AB25" i="25"/>
  <c r="X25" i="25"/>
  <c r="U25" i="25"/>
  <c r="Q25" i="25"/>
  <c r="K25" i="25"/>
  <c r="G25" i="25"/>
  <c r="AC24" i="25"/>
  <c r="AB24" i="25"/>
  <c r="X24" i="25"/>
  <c r="U24" i="25"/>
  <c r="Q24" i="25"/>
  <c r="K24" i="25"/>
  <c r="G24" i="25"/>
  <c r="AC23" i="25"/>
  <c r="AB23" i="25"/>
  <c r="X23" i="25"/>
  <c r="U23" i="25"/>
  <c r="Q23" i="25"/>
  <c r="K23" i="25"/>
  <c r="G23" i="25"/>
  <c r="AC22" i="25"/>
  <c r="AB22" i="25"/>
  <c r="X22" i="25"/>
  <c r="U22" i="25"/>
  <c r="Q22" i="25"/>
  <c r="K22" i="25"/>
  <c r="G22" i="25"/>
  <c r="AC21" i="25"/>
  <c r="AB21" i="25"/>
  <c r="X21" i="25"/>
  <c r="U21" i="25"/>
  <c r="Q21" i="25"/>
  <c r="K21" i="25"/>
  <c r="G21" i="25"/>
  <c r="AC20" i="25"/>
  <c r="AB20" i="25"/>
  <c r="X20" i="25"/>
  <c r="U20" i="25"/>
  <c r="Q20" i="25"/>
  <c r="K20" i="25"/>
  <c r="G20" i="25"/>
  <c r="AC19" i="25"/>
  <c r="AB19" i="25"/>
  <c r="X19" i="25"/>
  <c r="U19" i="25"/>
  <c r="Q19" i="25"/>
  <c r="K19" i="25"/>
  <c r="G19" i="25"/>
  <c r="AC18" i="25"/>
  <c r="AB18" i="25"/>
  <c r="X18" i="25"/>
  <c r="U18" i="25"/>
  <c r="Q18" i="25"/>
  <c r="K18" i="25"/>
  <c r="G18" i="25"/>
  <c r="AC17" i="25"/>
  <c r="AB17" i="25"/>
  <c r="X17" i="25"/>
  <c r="U17" i="25"/>
  <c r="Q17" i="25"/>
  <c r="K17" i="25"/>
  <c r="G17" i="25"/>
  <c r="AC16" i="25"/>
  <c r="AB16" i="25"/>
  <c r="X16" i="25"/>
  <c r="U16" i="25"/>
  <c r="Q16" i="25"/>
  <c r="K16" i="25"/>
  <c r="G16" i="25"/>
  <c r="AC15" i="25"/>
  <c r="AB15" i="25"/>
  <c r="AB30" i="25" s="1"/>
  <c r="X15" i="25"/>
  <c r="X30" i="25" s="1"/>
  <c r="U15" i="25"/>
  <c r="U30" i="25" s="1"/>
  <c r="Q15" i="25"/>
  <c r="Q30" i="25" s="1"/>
  <c r="K15" i="25"/>
  <c r="K30" i="25" s="1"/>
  <c r="G15" i="25"/>
  <c r="G30" i="25" s="1"/>
  <c r="AH12"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12" i="25"/>
  <c r="AC11" i="25"/>
  <c r="AB11" i="25"/>
  <c r="X11" i="25"/>
  <c r="U11" i="25"/>
  <c r="Q11" i="25"/>
  <c r="K11" i="25"/>
  <c r="G11" i="25"/>
  <c r="O7" i="25"/>
  <c r="N7" i="25"/>
  <c r="M7" i="25"/>
  <c r="AA30" i="24"/>
  <c r="Z30" i="24"/>
  <c r="Y30" i="24"/>
  <c r="X30" i="24"/>
  <c r="W30" i="24"/>
  <c r="V30" i="24"/>
  <c r="U30" i="24"/>
  <c r="T30" i="24"/>
  <c r="S30" i="24"/>
  <c r="R30" i="24"/>
  <c r="P30" i="24"/>
  <c r="O30" i="24"/>
  <c r="N30" i="24"/>
  <c r="M30" i="24"/>
  <c r="L30" i="24"/>
  <c r="K30" i="24"/>
  <c r="J30" i="24"/>
  <c r="I30" i="24"/>
  <c r="H30" i="24"/>
  <c r="G30" i="24"/>
  <c r="F30" i="24"/>
  <c r="E30" i="24"/>
  <c r="AB29" i="24"/>
  <c r="P29" i="24"/>
  <c r="AB28" i="24"/>
  <c r="AB27" i="24"/>
  <c r="AB26" i="24"/>
  <c r="AB25" i="24"/>
  <c r="AB24" i="24"/>
  <c r="AB23" i="24"/>
  <c r="AB22" i="24"/>
  <c r="AB21" i="24"/>
  <c r="AB20" i="24"/>
  <c r="AB19" i="24"/>
  <c r="AB18" i="24"/>
  <c r="AB17" i="24"/>
  <c r="AB16" i="24"/>
  <c r="AB15" i="24"/>
  <c r="AB14" i="24"/>
  <c r="AB30" i="24" s="1"/>
  <c r="AB12"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B12" i="24"/>
  <c r="A12" i="24"/>
  <c r="AB11" i="24"/>
  <c r="AA11" i="24"/>
  <c r="Z11" i="24"/>
  <c r="Y11" i="24"/>
  <c r="X11" i="24"/>
  <c r="W11" i="24"/>
  <c r="V11" i="24"/>
  <c r="U11" i="24"/>
  <c r="T11" i="24"/>
  <c r="S11" i="24"/>
  <c r="R11" i="24"/>
  <c r="Q11" i="24"/>
  <c r="P11" i="24"/>
  <c r="DD30" i="23"/>
  <c r="DB30" i="23"/>
  <c r="DA30" i="23"/>
  <c r="CZ30" i="23"/>
  <c r="CY30" i="23"/>
  <c r="CS30" i="23"/>
  <c r="CR30" i="23"/>
  <c r="CQ30" i="23"/>
  <c r="CO30" i="23"/>
  <c r="CN30" i="23"/>
  <c r="CM30" i="23"/>
  <c r="CK30" i="23"/>
  <c r="CJ30" i="23"/>
  <c r="CI30" i="23"/>
  <c r="CG30" i="23"/>
  <c r="CF30" i="23"/>
  <c r="BY30" i="23"/>
  <c r="BX30" i="23"/>
  <c r="BW30" i="23"/>
  <c r="BS30" i="23"/>
  <c r="BO30" i="23"/>
  <c r="BM30" i="23"/>
  <c r="BL30" i="23"/>
  <c r="BJ30" i="23"/>
  <c r="BI30" i="23"/>
  <c r="BH30" i="23"/>
  <c r="BF30" i="23"/>
  <c r="BE30" i="23"/>
  <c r="BD30" i="23"/>
  <c r="BB30" i="23"/>
  <c r="BA30" i="23"/>
  <c r="AZ30" i="23"/>
  <c r="AX30" i="23"/>
  <c r="AW30" i="23"/>
  <c r="AV30" i="23"/>
  <c r="AT30" i="23"/>
  <c r="AS30" i="23"/>
  <c r="AR30" i="23"/>
  <c r="AP30" i="23"/>
  <c r="AO30" i="23"/>
  <c r="AN30" i="23"/>
  <c r="AL30" i="23"/>
  <c r="AK30" i="23"/>
  <c r="AJ30" i="23"/>
  <c r="AH30" i="23"/>
  <c r="AG30" i="23"/>
  <c r="AD30" i="23"/>
  <c r="AC30" i="23"/>
  <c r="AB30" i="23"/>
  <c r="Z30" i="23"/>
  <c r="Y30" i="23"/>
  <c r="X30" i="23"/>
  <c r="Q30" i="23"/>
  <c r="P30" i="23"/>
  <c r="O30" i="23"/>
  <c r="N30" i="23"/>
  <c r="M30" i="23"/>
  <c r="L30" i="23"/>
  <c r="K30" i="23"/>
  <c r="J30" i="23"/>
  <c r="I30" i="23"/>
  <c r="H30" i="23"/>
  <c r="G30" i="23"/>
  <c r="E30" i="23"/>
  <c r="D30" i="23"/>
  <c r="DE29" i="23"/>
  <c r="CT29" i="23"/>
  <c r="CP29" i="23"/>
  <c r="CK29" i="23"/>
  <c r="CW29" i="23" s="1"/>
  <c r="CJ29" i="23"/>
  <c r="CV29" i="23" s="1"/>
  <c r="CI29" i="23"/>
  <c r="CH29" i="23"/>
  <c r="CA29" i="23"/>
  <c r="BZ29" i="23"/>
  <c r="BQ29" i="23"/>
  <c r="BU29" i="23" s="1"/>
  <c r="CC29" i="23" s="1"/>
  <c r="BP29" i="23"/>
  <c r="BN29" i="23"/>
  <c r="BG29" i="23"/>
  <c r="BC29" i="23"/>
  <c r="AY29" i="23"/>
  <c r="AU29" i="23"/>
  <c r="AQ29" i="23"/>
  <c r="AM29" i="23"/>
  <c r="AI29" i="23"/>
  <c r="AE29" i="23"/>
  <c r="AA29" i="23"/>
  <c r="F29" i="23"/>
  <c r="DE28" i="23"/>
  <c r="CW28" i="23"/>
  <c r="CV28" i="23"/>
  <c r="CU28" i="23"/>
  <c r="CX28" i="23" s="1"/>
  <c r="CT28" i="23"/>
  <c r="CP28" i="23"/>
  <c r="CL28" i="23"/>
  <c r="CH28" i="23"/>
  <c r="CA28" i="23"/>
  <c r="BZ28" i="23"/>
  <c r="BQ28" i="23"/>
  <c r="BU28" i="23" s="1"/>
  <c r="CC28" i="23" s="1"/>
  <c r="BP28" i="23"/>
  <c r="BN28" i="23"/>
  <c r="BK28" i="23"/>
  <c r="BG28" i="23"/>
  <c r="BC28" i="23"/>
  <c r="AY28" i="23"/>
  <c r="AU28" i="23"/>
  <c r="AQ28" i="23"/>
  <c r="AM28" i="23"/>
  <c r="AI28" i="23"/>
  <c r="AE28" i="23"/>
  <c r="AA28" i="23"/>
  <c r="F28" i="23"/>
  <c r="DE27" i="23"/>
  <c r="CW27" i="23"/>
  <c r="CV27" i="23"/>
  <c r="CU27" i="23"/>
  <c r="CX27" i="23" s="1"/>
  <c r="CT27" i="23"/>
  <c r="CP27" i="23"/>
  <c r="CL27" i="23"/>
  <c r="CH27" i="23"/>
  <c r="CA27" i="23"/>
  <c r="BZ27" i="23"/>
  <c r="BQ27" i="23"/>
  <c r="BU27" i="23" s="1"/>
  <c r="CC27" i="23" s="1"/>
  <c r="BP27" i="23"/>
  <c r="BN27" i="23"/>
  <c r="BK27" i="23"/>
  <c r="BG27" i="23"/>
  <c r="BC27" i="23"/>
  <c r="AY27" i="23"/>
  <c r="AU27" i="23"/>
  <c r="AQ27" i="23"/>
  <c r="AM27" i="23"/>
  <c r="AI27" i="23"/>
  <c r="AE27" i="23"/>
  <c r="AA27" i="23"/>
  <c r="F27" i="23"/>
  <c r="DE26" i="23"/>
  <c r="CW26" i="23"/>
  <c r="CV26" i="23"/>
  <c r="CU26" i="23"/>
  <c r="CX26" i="23" s="1"/>
  <c r="CT26" i="23"/>
  <c r="CP26" i="23"/>
  <c r="CL26" i="23"/>
  <c r="CH26" i="23"/>
  <c r="CA26" i="23"/>
  <c r="BZ26" i="23"/>
  <c r="BQ26" i="23"/>
  <c r="BU26" i="23" s="1"/>
  <c r="CC26" i="23" s="1"/>
  <c r="BP26" i="23"/>
  <c r="BN26" i="23"/>
  <c r="BK26" i="23"/>
  <c r="BG26" i="23"/>
  <c r="BC26" i="23"/>
  <c r="AY26" i="23"/>
  <c r="AU26" i="23"/>
  <c r="AQ26" i="23"/>
  <c r="AM26" i="23"/>
  <c r="AI26" i="23"/>
  <c r="AE26" i="23"/>
  <c r="AA26" i="23"/>
  <c r="F26" i="23"/>
  <c r="DE25" i="23"/>
  <c r="CW25" i="23"/>
  <c r="CV25" i="23"/>
  <c r="CU25" i="23"/>
  <c r="CX25" i="23" s="1"/>
  <c r="CT25" i="23"/>
  <c r="CP25" i="23"/>
  <c r="CL25" i="23"/>
  <c r="CH25" i="23"/>
  <c r="CA25" i="23"/>
  <c r="BZ25" i="23"/>
  <c r="BQ25" i="23"/>
  <c r="BU25" i="23" s="1"/>
  <c r="CC25" i="23" s="1"/>
  <c r="BP25" i="23"/>
  <c r="BN25" i="23"/>
  <c r="BK25" i="23"/>
  <c r="BG25" i="23"/>
  <c r="BC25" i="23"/>
  <c r="AY25" i="23"/>
  <c r="AU25" i="23"/>
  <c r="AQ25" i="23"/>
  <c r="AM25" i="23"/>
  <c r="AI25" i="23"/>
  <c r="AE25" i="23"/>
  <c r="AA25" i="23"/>
  <c r="F25" i="23"/>
  <c r="DE24" i="23"/>
  <c r="CW24" i="23"/>
  <c r="CV24" i="23"/>
  <c r="CU24" i="23"/>
  <c r="CX24" i="23" s="1"/>
  <c r="CT24" i="23"/>
  <c r="CP24" i="23"/>
  <c r="CL24" i="23"/>
  <c r="CH24" i="23"/>
  <c r="CA24" i="23"/>
  <c r="BZ24" i="23"/>
  <c r="BQ24" i="23"/>
  <c r="BU24" i="23" s="1"/>
  <c r="CC24" i="23" s="1"/>
  <c r="BP24" i="23"/>
  <c r="BN24" i="23"/>
  <c r="BK24" i="23"/>
  <c r="BG24" i="23"/>
  <c r="BC24" i="23"/>
  <c r="AY24" i="23"/>
  <c r="AU24" i="23"/>
  <c r="AQ24" i="23"/>
  <c r="AM24" i="23"/>
  <c r="AI24" i="23"/>
  <c r="AE24" i="23"/>
  <c r="AA24" i="23"/>
  <c r="F24" i="23"/>
  <c r="DE23" i="23"/>
  <c r="CW23" i="23"/>
  <c r="CV23" i="23"/>
  <c r="CU23" i="23"/>
  <c r="CX23" i="23" s="1"/>
  <c r="CT23" i="23"/>
  <c r="CP23" i="23"/>
  <c r="CL23" i="23"/>
  <c r="CH23" i="23"/>
  <c r="CA23" i="23"/>
  <c r="BZ23" i="23"/>
  <c r="BQ23" i="23"/>
  <c r="BU23" i="23" s="1"/>
  <c r="CC23" i="23" s="1"/>
  <c r="BP23" i="23"/>
  <c r="BN23" i="23"/>
  <c r="BK23" i="23"/>
  <c r="BG23" i="23"/>
  <c r="BC23" i="23"/>
  <c r="AY23" i="23"/>
  <c r="AU23" i="23"/>
  <c r="AQ23" i="23"/>
  <c r="AM23" i="23"/>
  <c r="AI23" i="23"/>
  <c r="AE23" i="23"/>
  <c r="AA23" i="23"/>
  <c r="F23" i="23"/>
  <c r="DE22" i="23"/>
  <c r="CW22" i="23"/>
  <c r="CV22" i="23"/>
  <c r="CU22" i="23"/>
  <c r="CX22" i="23" s="1"/>
  <c r="CT22" i="23"/>
  <c r="CP22" i="23"/>
  <c r="CL22" i="23"/>
  <c r="CH22" i="23"/>
  <c r="CA22" i="23"/>
  <c r="BZ22" i="23"/>
  <c r="BQ22" i="23"/>
  <c r="BU22" i="23" s="1"/>
  <c r="CC22" i="23" s="1"/>
  <c r="BP22" i="23"/>
  <c r="BN22" i="23"/>
  <c r="BK22" i="23"/>
  <c r="BG22" i="23"/>
  <c r="BC22" i="23"/>
  <c r="AY22" i="23"/>
  <c r="AU22" i="23"/>
  <c r="AQ22" i="23"/>
  <c r="AM22" i="23"/>
  <c r="AI22" i="23"/>
  <c r="AE22" i="23"/>
  <c r="AA22" i="23"/>
  <c r="F22" i="23"/>
  <c r="DE21" i="23"/>
  <c r="CW21" i="23"/>
  <c r="CV21" i="23"/>
  <c r="CU21" i="23"/>
  <c r="CX21" i="23" s="1"/>
  <c r="CT21" i="23"/>
  <c r="CP21" i="23"/>
  <c r="CL21" i="23"/>
  <c r="CH21" i="23"/>
  <c r="CA21" i="23"/>
  <c r="BZ21" i="23"/>
  <c r="BQ21" i="23"/>
  <c r="BU21" i="23" s="1"/>
  <c r="CC21" i="23" s="1"/>
  <c r="BP21" i="23"/>
  <c r="BN21" i="23"/>
  <c r="BK21" i="23"/>
  <c r="BG21" i="23"/>
  <c r="BC21" i="23"/>
  <c r="AY21" i="23"/>
  <c r="AU21" i="23"/>
  <c r="AQ21" i="23"/>
  <c r="AM21" i="23"/>
  <c r="AI21" i="23"/>
  <c r="AE21" i="23"/>
  <c r="AA21" i="23"/>
  <c r="F21" i="23"/>
  <c r="DE20" i="23"/>
  <c r="CW20" i="23"/>
  <c r="CV20" i="23"/>
  <c r="CU20" i="23"/>
  <c r="CX20" i="23" s="1"/>
  <c r="CT20" i="23"/>
  <c r="CP20" i="23"/>
  <c r="CL20" i="23"/>
  <c r="CH20" i="23"/>
  <c r="CA20" i="23"/>
  <c r="BZ20" i="23"/>
  <c r="BQ20" i="23"/>
  <c r="BU20" i="23" s="1"/>
  <c r="CC20" i="23" s="1"/>
  <c r="BP20" i="23"/>
  <c r="BN20" i="23"/>
  <c r="BK20" i="23"/>
  <c r="BG20" i="23"/>
  <c r="BC20" i="23"/>
  <c r="AY20" i="23"/>
  <c r="AU20" i="23"/>
  <c r="AQ20" i="23"/>
  <c r="AM20" i="23"/>
  <c r="AI20" i="23"/>
  <c r="AE20" i="23"/>
  <c r="AA20" i="23"/>
  <c r="F20" i="23"/>
  <c r="DE19" i="23"/>
  <c r="CW19" i="23"/>
  <c r="CV19" i="23"/>
  <c r="CU19" i="23"/>
  <c r="CX19" i="23" s="1"/>
  <c r="CT19" i="23"/>
  <c r="CP19" i="23"/>
  <c r="CL19" i="23"/>
  <c r="CH19" i="23"/>
  <c r="CA19" i="23"/>
  <c r="BZ19" i="23"/>
  <c r="BQ19" i="23"/>
  <c r="BU19" i="23" s="1"/>
  <c r="CC19" i="23" s="1"/>
  <c r="BP19" i="23"/>
  <c r="BN19" i="23"/>
  <c r="BK19" i="23"/>
  <c r="BG19" i="23"/>
  <c r="BC19" i="23"/>
  <c r="AY19" i="23"/>
  <c r="AU19" i="23"/>
  <c r="AQ19" i="23"/>
  <c r="AM19" i="23"/>
  <c r="AI19" i="23"/>
  <c r="AE19" i="23"/>
  <c r="AA19" i="23"/>
  <c r="F19" i="23"/>
  <c r="DE18" i="23"/>
  <c r="CW18" i="23"/>
  <c r="CV18" i="23"/>
  <c r="CU18" i="23"/>
  <c r="CX18" i="23" s="1"/>
  <c r="CT18" i="23"/>
  <c r="CP18" i="23"/>
  <c r="CL18" i="23"/>
  <c r="CH18" i="23"/>
  <c r="CA18" i="23"/>
  <c r="BZ18" i="23"/>
  <c r="BQ18" i="23"/>
  <c r="BU18" i="23" s="1"/>
  <c r="CC18" i="23" s="1"/>
  <c r="BP18" i="23"/>
  <c r="BN18" i="23"/>
  <c r="BK18" i="23"/>
  <c r="BG18" i="23"/>
  <c r="BC18" i="23"/>
  <c r="AY18" i="23"/>
  <c r="AU18" i="23"/>
  <c r="AQ18" i="23"/>
  <c r="AM18" i="23"/>
  <c r="AI18" i="23"/>
  <c r="AE18" i="23"/>
  <c r="AA18" i="23"/>
  <c r="F18" i="23"/>
  <c r="DE17" i="23"/>
  <c r="CW17" i="23"/>
  <c r="CV17" i="23"/>
  <c r="CU17" i="23"/>
  <c r="CX17" i="23" s="1"/>
  <c r="CT17" i="23"/>
  <c r="CP17" i="23"/>
  <c r="CL17" i="23"/>
  <c r="CH17" i="23"/>
  <c r="CA17" i="23"/>
  <c r="BZ17" i="23"/>
  <c r="BQ17" i="23"/>
  <c r="BU17" i="23" s="1"/>
  <c r="CC17" i="23" s="1"/>
  <c r="BP17" i="23"/>
  <c r="BN17" i="23"/>
  <c r="BK17" i="23"/>
  <c r="BG17" i="23"/>
  <c r="BC17" i="23"/>
  <c r="AY17" i="23"/>
  <c r="AU17" i="23"/>
  <c r="AQ17" i="23"/>
  <c r="AM17" i="23"/>
  <c r="AI17" i="23"/>
  <c r="AE17" i="23"/>
  <c r="AA17" i="23"/>
  <c r="F17" i="23"/>
  <c r="DE16" i="23"/>
  <c r="CW16" i="23"/>
  <c r="CV16" i="23"/>
  <c r="CU16" i="23"/>
  <c r="CX16" i="23" s="1"/>
  <c r="CT16" i="23"/>
  <c r="CP16" i="23"/>
  <c r="CL16" i="23"/>
  <c r="CH16" i="23"/>
  <c r="CA16" i="23"/>
  <c r="BZ16" i="23"/>
  <c r="BQ16" i="23"/>
  <c r="BU16" i="23" s="1"/>
  <c r="CC16" i="23" s="1"/>
  <c r="BP16" i="23"/>
  <c r="BN16" i="23"/>
  <c r="BK16" i="23"/>
  <c r="BG16" i="23"/>
  <c r="BC16" i="23"/>
  <c r="AY16" i="23"/>
  <c r="AU16" i="23"/>
  <c r="AQ16" i="23"/>
  <c r="AM16" i="23"/>
  <c r="AI16" i="23"/>
  <c r="AE16" i="23"/>
  <c r="AA16" i="23"/>
  <c r="F16" i="23"/>
  <c r="DE15" i="23"/>
  <c r="CW15" i="23"/>
  <c r="CV15" i="23"/>
  <c r="CU15" i="23"/>
  <c r="CX15" i="23" s="1"/>
  <c r="CT15" i="23"/>
  <c r="CP15" i="23"/>
  <c r="CL15" i="23"/>
  <c r="CH15" i="23"/>
  <c r="CA15" i="23"/>
  <c r="BZ15" i="23"/>
  <c r="BQ15" i="23"/>
  <c r="BU15" i="23" s="1"/>
  <c r="CC15" i="23" s="1"/>
  <c r="BP15" i="23"/>
  <c r="BN15" i="23"/>
  <c r="BK15" i="23"/>
  <c r="BG15" i="23"/>
  <c r="BC15" i="23"/>
  <c r="AY15" i="23"/>
  <c r="AU15" i="23"/>
  <c r="AQ15" i="23"/>
  <c r="AM15" i="23"/>
  <c r="AI15" i="23"/>
  <c r="AE15" i="23"/>
  <c r="AA15" i="23"/>
  <c r="F15" i="23"/>
  <c r="DE14" i="23"/>
  <c r="CW14" i="23"/>
  <c r="CV14" i="23"/>
  <c r="CU14" i="23"/>
  <c r="CX14" i="23" s="1"/>
  <c r="CT14" i="23"/>
  <c r="CP14" i="23"/>
  <c r="CL14" i="23"/>
  <c r="CH14" i="23"/>
  <c r="CA14" i="23"/>
  <c r="BZ14" i="23"/>
  <c r="BQ14" i="23"/>
  <c r="BU14" i="23" s="1"/>
  <c r="CC14" i="23" s="1"/>
  <c r="BP14" i="23"/>
  <c r="BN14" i="23"/>
  <c r="BK14" i="23"/>
  <c r="BG14" i="23"/>
  <c r="BC14" i="23"/>
  <c r="AY14" i="23"/>
  <c r="AU14" i="23"/>
  <c r="AQ14" i="23"/>
  <c r="AM14" i="23"/>
  <c r="AI14" i="23"/>
  <c r="AE14" i="23"/>
  <c r="AA14" i="23"/>
  <c r="F14" i="23"/>
  <c r="DE13" i="23"/>
  <c r="DE30" i="23" s="1"/>
  <c r="DC13" i="23"/>
  <c r="DC30" i="23" s="1"/>
  <c r="CW13" i="23"/>
  <c r="CW30" i="23" s="1"/>
  <c r="CV13" i="23"/>
  <c r="CV30" i="23" s="1"/>
  <c r="CT13" i="23"/>
  <c r="CT30" i="23" s="1"/>
  <c r="CP13" i="23"/>
  <c r="CP30" i="23" s="1"/>
  <c r="CL13" i="23"/>
  <c r="CL30" i="23" s="1"/>
  <c r="CE13" i="23"/>
  <c r="CA13" i="23"/>
  <c r="CA30" i="23" s="1"/>
  <c r="BZ13" i="23"/>
  <c r="BZ30" i="23" s="1"/>
  <c r="BQ13" i="23"/>
  <c r="BP13" i="23"/>
  <c r="BN13" i="23"/>
  <c r="BN30" i="23" s="1"/>
  <c r="BK13" i="23"/>
  <c r="BK30" i="23" s="1"/>
  <c r="BG13" i="23"/>
  <c r="BG30" i="23" s="1"/>
  <c r="BC13" i="23"/>
  <c r="BC30" i="23" s="1"/>
  <c r="AY13" i="23"/>
  <c r="AY30" i="23" s="1"/>
  <c r="AU13" i="23"/>
  <c r="AU30" i="23" s="1"/>
  <c r="AQ13" i="23"/>
  <c r="AQ30" i="23" s="1"/>
  <c r="AM13" i="23"/>
  <c r="AM30" i="23" s="1"/>
  <c r="AF13" i="23"/>
  <c r="AE13" i="23"/>
  <c r="AE30" i="23" s="1"/>
  <c r="AA13" i="23"/>
  <c r="AA30" i="23" s="1"/>
  <c r="F13" i="23"/>
  <c r="F30" i="23" s="1"/>
  <c r="DE12" i="23"/>
  <c r="DD12" i="23"/>
  <c r="DC12" i="23"/>
  <c r="DB12" i="23"/>
  <c r="DA12" i="23"/>
  <c r="CZ12" i="23"/>
  <c r="CY12" i="23"/>
  <c r="CX12" i="23"/>
  <c r="CW12" i="23"/>
  <c r="CV12" i="23"/>
  <c r="CU12" i="23"/>
  <c r="CT12" i="23"/>
  <c r="CS12" i="23"/>
  <c r="CR12" i="23"/>
  <c r="CQ12" i="23"/>
  <c r="CP12" i="23"/>
  <c r="CO12" i="23"/>
  <c r="CN12" i="23"/>
  <c r="CM12" i="23"/>
  <c r="CL12" i="23"/>
  <c r="CK12" i="23"/>
  <c r="CJ12" i="23"/>
  <c r="CI12" i="23"/>
  <c r="CH12" i="23"/>
  <c r="CG12" i="23"/>
  <c r="CF12" i="23"/>
  <c r="CE12" i="23"/>
  <c r="CD12" i="23"/>
  <c r="CC12" i="23"/>
  <c r="CB12" i="23"/>
  <c r="CA12" i="23"/>
  <c r="BZ12" i="23"/>
  <c r="BY12" i="23"/>
  <c r="BX12" i="23"/>
  <c r="BW12" i="23"/>
  <c r="BV12" i="23"/>
  <c r="BU12" i="23"/>
  <c r="BT12" i="23"/>
  <c r="BS12" i="23"/>
  <c r="BR12" i="23"/>
  <c r="BQ12" i="23"/>
  <c r="BP12" i="23"/>
  <c r="BO12" i="23"/>
  <c r="BN12" i="23"/>
  <c r="BM12" i="23"/>
  <c r="BL12" i="23"/>
  <c r="BK12" i="23"/>
  <c r="BJ12" i="23"/>
  <c r="BI12" i="23"/>
  <c r="BH12" i="23"/>
  <c r="BG12" i="23"/>
  <c r="BF12" i="23"/>
  <c r="BE12" i="23"/>
  <c r="BD12" i="23"/>
  <c r="BC12" i="23"/>
  <c r="BB12" i="23"/>
  <c r="BA12" i="23"/>
  <c r="AZ12" i="23"/>
  <c r="AY12" i="23"/>
  <c r="AX12" i="23"/>
  <c r="AW12" i="23"/>
  <c r="AV12" i="23"/>
  <c r="AU12" i="23"/>
  <c r="AT12" i="23"/>
  <c r="AS12" i="23"/>
  <c r="AR12" i="23"/>
  <c r="AQ12" i="23"/>
  <c r="AP12" i="23"/>
  <c r="AO12" i="23"/>
  <c r="AN12" i="23"/>
  <c r="AM12" i="23"/>
  <c r="AL12" i="23"/>
  <c r="AK12" i="23"/>
  <c r="AJ12" i="23"/>
  <c r="AI12" i="23"/>
  <c r="AH12" i="23"/>
  <c r="AG12" i="23"/>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B12" i="23"/>
  <c r="A12" i="23"/>
  <c r="DE11" i="23"/>
  <c r="CX11" i="23"/>
  <c r="CW11" i="23"/>
  <c r="CV11" i="23"/>
  <c r="CU11" i="23"/>
  <c r="CT11" i="23"/>
  <c r="CP11" i="23"/>
  <c r="CL11" i="23"/>
  <c r="CH11" i="23"/>
  <c r="CD11" i="23"/>
  <c r="CC11" i="23"/>
  <c r="CB11" i="23"/>
  <c r="CA11" i="23"/>
  <c r="BZ11" i="23"/>
  <c r="BV11" i="23"/>
  <c r="BU11" i="23"/>
  <c r="BT11" i="23"/>
  <c r="BR11" i="23"/>
  <c r="BQ11" i="23"/>
  <c r="BP11" i="23"/>
  <c r="BN11" i="23"/>
  <c r="BK11" i="23"/>
  <c r="BG11" i="23"/>
  <c r="BC11" i="23"/>
  <c r="AY11" i="23"/>
  <c r="AU11" i="23"/>
  <c r="AQ11" i="23"/>
  <c r="AM11" i="23"/>
  <c r="AI11" i="23"/>
  <c r="AE11" i="23"/>
  <c r="AA11" i="23"/>
  <c r="F11" i="23"/>
  <c r="CX9" i="23"/>
  <c r="CW9" i="23"/>
  <c r="CV9" i="23"/>
  <c r="CU9" i="23"/>
  <c r="CT9" i="23"/>
  <c r="CS9" i="23"/>
  <c r="CR9" i="23"/>
  <c r="CQ9" i="23"/>
  <c r="CP9" i="23"/>
  <c r="CO9" i="23"/>
  <c r="CN9" i="23"/>
  <c r="CM9" i="23"/>
  <c r="CL9" i="23"/>
  <c r="CK9" i="23"/>
  <c r="CJ9" i="23"/>
  <c r="CI9" i="23"/>
  <c r="CH9" i="23"/>
  <c r="CG9" i="23"/>
  <c r="CF9" i="23"/>
  <c r="CE9" i="23"/>
  <c r="BG9" i="23"/>
  <c r="BF9" i="23"/>
  <c r="BE9" i="23"/>
  <c r="BD9" i="23"/>
  <c r="BC9" i="23"/>
  <c r="BB9" i="23"/>
  <c r="BA9" i="23"/>
  <c r="AZ9" i="23"/>
  <c r="AY9" i="23"/>
  <c r="AX9" i="23"/>
  <c r="AW9" i="23"/>
  <c r="AV9" i="23"/>
  <c r="AU9" i="23"/>
  <c r="AT9" i="23"/>
  <c r="AS9" i="23"/>
  <c r="AR9" i="23"/>
  <c r="CD8" i="23"/>
  <c r="CC8" i="23"/>
  <c r="CB8" i="23"/>
  <c r="BZ8" i="23"/>
  <c r="BY8" i="23"/>
  <c r="BX8" i="23"/>
  <c r="BW8" i="23"/>
  <c r="BV8" i="23"/>
  <c r="BU8" i="23"/>
  <c r="BT8" i="23"/>
  <c r="BR8" i="23"/>
  <c r="BQ8" i="23"/>
  <c r="BP8" i="23"/>
  <c r="BN8" i="23"/>
  <c r="BM8" i="23"/>
  <c r="BL8" i="23"/>
  <c r="BK8" i="23"/>
  <c r="BJ8" i="23"/>
  <c r="BI8" i="23"/>
  <c r="BH8" i="23"/>
  <c r="AQ8" i="23"/>
  <c r="AP8" i="23"/>
  <c r="AO8" i="23"/>
  <c r="AN8" i="23"/>
  <c r="AM8" i="23"/>
  <c r="AL8" i="23"/>
  <c r="AK8" i="23"/>
  <c r="AJ8" i="23"/>
  <c r="AI8" i="23"/>
  <c r="AH8" i="23"/>
  <c r="AG8" i="23"/>
  <c r="AF8" i="23"/>
  <c r="AE8" i="23"/>
  <c r="AD8" i="23"/>
  <c r="AC8" i="23"/>
  <c r="AB8" i="23"/>
  <c r="CM7" i="23"/>
  <c r="CU7" i="23" s="1"/>
  <c r="AZ7" i="23"/>
  <c r="AL30" i="22"/>
  <c r="AJ30" i="22"/>
  <c r="AF30" i="22"/>
  <c r="J30" i="22"/>
  <c r="I30" i="22"/>
  <c r="R29" i="22"/>
  <c r="Q29" i="22"/>
  <c r="P29" i="22"/>
  <c r="O29" i="22"/>
  <c r="R13" i="22"/>
  <c r="R30" i="22" s="1"/>
  <c r="Q13" i="22"/>
  <c r="Q30" i="22" s="1"/>
  <c r="P13" i="22"/>
  <c r="P30" i="22" s="1"/>
  <c r="O13" i="22"/>
  <c r="O30" i="22" s="1"/>
  <c r="AM12" i="22"/>
  <c r="AL12" i="22"/>
  <c r="AK12" i="22"/>
  <c r="AJ12" i="22"/>
  <c r="AI12" i="22"/>
  <c r="AH12" i="22"/>
  <c r="AG12" i="22"/>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12" i="22"/>
  <c r="R11" i="22"/>
  <c r="Q11" i="22"/>
  <c r="P11" i="22"/>
  <c r="O11" i="22"/>
  <c r="N11" i="22"/>
  <c r="G11" i="22"/>
  <c r="U11" i="22" s="1"/>
  <c r="V11" i="22" s="1"/>
  <c r="R9" i="22"/>
  <c r="Q9" i="22"/>
  <c r="G8" i="22"/>
  <c r="F8" i="22"/>
  <c r="AF29" i="21"/>
  <c r="AE29" i="21"/>
  <c r="AD29" i="21"/>
  <c r="AC29" i="21"/>
  <c r="AB29" i="21"/>
  <c r="AA29" i="21"/>
  <c r="Z29" i="21"/>
  <c r="Y29" i="21"/>
  <c r="X29" i="21"/>
  <c r="W29" i="21"/>
  <c r="V29" i="21"/>
  <c r="U29" i="21"/>
  <c r="T29" i="21"/>
  <c r="S29" i="21"/>
  <c r="R29" i="21"/>
  <c r="Q29" i="21"/>
  <c r="P29" i="21"/>
  <c r="O29" i="21"/>
  <c r="N29" i="21"/>
  <c r="M29" i="21"/>
  <c r="AF28" i="21"/>
  <c r="AE28" i="21"/>
  <c r="AD28" i="21"/>
  <c r="AC28" i="21"/>
  <c r="AB28" i="21"/>
  <c r="AA28" i="21"/>
  <c r="Z28" i="21"/>
  <c r="Y28" i="21"/>
  <c r="X28" i="21"/>
  <c r="W28" i="21"/>
  <c r="V28" i="21"/>
  <c r="U28" i="21"/>
  <c r="T28" i="21"/>
  <c r="S28" i="21"/>
  <c r="R28" i="21"/>
  <c r="Q28" i="21"/>
  <c r="P28" i="21"/>
  <c r="O28" i="21"/>
  <c r="N28" i="21"/>
  <c r="M28" i="21"/>
  <c r="AF27" i="21"/>
  <c r="AE27" i="21"/>
  <c r="AD27" i="21"/>
  <c r="AC27" i="21"/>
  <c r="AB27" i="21"/>
  <c r="AA27" i="21"/>
  <c r="Z27" i="21"/>
  <c r="Y27" i="21"/>
  <c r="X27" i="21"/>
  <c r="W27" i="21"/>
  <c r="V27" i="21"/>
  <c r="U27" i="21"/>
  <c r="T27" i="21"/>
  <c r="S27" i="21"/>
  <c r="R27" i="21"/>
  <c r="Q27" i="21"/>
  <c r="P27" i="21"/>
  <c r="O27" i="21"/>
  <c r="N27" i="21"/>
  <c r="M27" i="21"/>
  <c r="AF26" i="21"/>
  <c r="AE26" i="21"/>
  <c r="AD26" i="21"/>
  <c r="AC26" i="21"/>
  <c r="AB26" i="21"/>
  <c r="AA26" i="21"/>
  <c r="Z26" i="21"/>
  <c r="Y26" i="21"/>
  <c r="X26" i="21"/>
  <c r="W26" i="21"/>
  <c r="V26" i="21"/>
  <c r="U26" i="21"/>
  <c r="T26" i="21"/>
  <c r="S26" i="21"/>
  <c r="R26" i="21"/>
  <c r="Q26" i="21"/>
  <c r="P26" i="21"/>
  <c r="O26" i="21"/>
  <c r="N26" i="21"/>
  <c r="M26" i="21"/>
  <c r="AF25" i="21"/>
  <c r="AE25" i="21"/>
  <c r="AD25" i="21"/>
  <c r="AC25" i="21"/>
  <c r="AB25" i="21"/>
  <c r="AA25" i="21"/>
  <c r="Z25" i="21"/>
  <c r="Y25" i="21"/>
  <c r="X25" i="21"/>
  <c r="W25" i="21"/>
  <c r="V25" i="21"/>
  <c r="U25" i="21"/>
  <c r="T25" i="21"/>
  <c r="S25" i="21"/>
  <c r="R25" i="21"/>
  <c r="Q25" i="21"/>
  <c r="P25" i="21"/>
  <c r="O25" i="21"/>
  <c r="N25" i="21"/>
  <c r="M25" i="21"/>
  <c r="AF24" i="21"/>
  <c r="AE24" i="21"/>
  <c r="AD24" i="21"/>
  <c r="AC24" i="21"/>
  <c r="AB24" i="21"/>
  <c r="AA24" i="21"/>
  <c r="Z24" i="21"/>
  <c r="Y24" i="21"/>
  <c r="X24" i="21"/>
  <c r="W24" i="21"/>
  <c r="V24" i="21"/>
  <c r="U24" i="21"/>
  <c r="T24" i="21"/>
  <c r="S24" i="21"/>
  <c r="R24" i="21"/>
  <c r="Q24" i="21"/>
  <c r="P24" i="21"/>
  <c r="O24" i="21"/>
  <c r="N24" i="21"/>
  <c r="M24" i="21"/>
  <c r="AF23" i="21"/>
  <c r="AE23" i="21"/>
  <c r="AD23" i="21"/>
  <c r="AC23" i="21"/>
  <c r="AB23" i="21"/>
  <c r="AA23" i="21"/>
  <c r="Z23" i="21"/>
  <c r="Y23" i="21"/>
  <c r="X23" i="21"/>
  <c r="W23" i="21"/>
  <c r="V23" i="21"/>
  <c r="U23" i="21"/>
  <c r="T23" i="21"/>
  <c r="S23" i="21"/>
  <c r="R23" i="21"/>
  <c r="Q23" i="21"/>
  <c r="P23" i="21"/>
  <c r="O23" i="21"/>
  <c r="N23" i="21"/>
  <c r="M23" i="21"/>
  <c r="AF22" i="21"/>
  <c r="AE22" i="21"/>
  <c r="AD22" i="21"/>
  <c r="AC22" i="21"/>
  <c r="AB22" i="21"/>
  <c r="AA22" i="21"/>
  <c r="Z22" i="21"/>
  <c r="Y22" i="21"/>
  <c r="X22" i="21"/>
  <c r="W22" i="21"/>
  <c r="V22" i="21"/>
  <c r="U22" i="21"/>
  <c r="T22" i="21"/>
  <c r="S22" i="21"/>
  <c r="R22" i="21"/>
  <c r="Q22" i="21"/>
  <c r="P22" i="21"/>
  <c r="O22" i="21"/>
  <c r="N22" i="21"/>
  <c r="M22" i="21"/>
  <c r="AF21" i="21"/>
  <c r="AE21" i="21"/>
  <c r="AD21" i="21"/>
  <c r="AC21" i="21"/>
  <c r="AB21" i="21"/>
  <c r="AA21" i="21"/>
  <c r="Z21" i="21"/>
  <c r="Y21" i="21"/>
  <c r="X21" i="21"/>
  <c r="W21" i="21"/>
  <c r="V21" i="21"/>
  <c r="U21" i="21"/>
  <c r="T21" i="21"/>
  <c r="S21" i="21"/>
  <c r="R21" i="21"/>
  <c r="Q21" i="21"/>
  <c r="P21" i="21"/>
  <c r="O21" i="21"/>
  <c r="N21" i="21"/>
  <c r="M21" i="21"/>
  <c r="AF20" i="21"/>
  <c r="AE20" i="21"/>
  <c r="AD20" i="21"/>
  <c r="AC20" i="21"/>
  <c r="AB20" i="21"/>
  <c r="AA20" i="21"/>
  <c r="Z20" i="21"/>
  <c r="Y20" i="21"/>
  <c r="X20" i="21"/>
  <c r="W20" i="21"/>
  <c r="V20" i="21"/>
  <c r="U20" i="21"/>
  <c r="T20" i="21"/>
  <c r="S20" i="21"/>
  <c r="R20" i="21"/>
  <c r="Q20" i="21"/>
  <c r="P20" i="21"/>
  <c r="O20" i="21"/>
  <c r="N20" i="21"/>
  <c r="M20" i="21"/>
  <c r="AF19" i="21"/>
  <c r="AE19" i="21"/>
  <c r="AD19" i="21"/>
  <c r="AC19" i="21"/>
  <c r="AB19" i="21"/>
  <c r="AA19" i="21"/>
  <c r="Z19" i="21"/>
  <c r="Y19" i="21"/>
  <c r="X19" i="21"/>
  <c r="W19" i="21"/>
  <c r="V19" i="21"/>
  <c r="U19" i="21"/>
  <c r="T19" i="21"/>
  <c r="S19" i="21"/>
  <c r="R19" i="21"/>
  <c r="Q19" i="21"/>
  <c r="P19" i="21"/>
  <c r="O19" i="21"/>
  <c r="N19" i="21"/>
  <c r="M19" i="21"/>
  <c r="AF18" i="21"/>
  <c r="AE18" i="21"/>
  <c r="AD18" i="21"/>
  <c r="AC18" i="21"/>
  <c r="AB18" i="21"/>
  <c r="AA18" i="21"/>
  <c r="Z18" i="21"/>
  <c r="Y18" i="21"/>
  <c r="X18" i="21"/>
  <c r="W18" i="21"/>
  <c r="V18" i="21"/>
  <c r="U18" i="21"/>
  <c r="T18" i="21"/>
  <c r="S18" i="21"/>
  <c r="R18" i="21"/>
  <c r="Q18" i="21"/>
  <c r="P18" i="21"/>
  <c r="O18" i="21"/>
  <c r="N18" i="21"/>
  <c r="M18" i="21"/>
  <c r="AF17" i="21"/>
  <c r="AE17" i="21"/>
  <c r="AD17" i="21"/>
  <c r="AC17" i="21"/>
  <c r="AB17" i="21"/>
  <c r="AA17" i="21"/>
  <c r="Z17" i="21"/>
  <c r="Y17" i="21"/>
  <c r="X17" i="21"/>
  <c r="W17" i="21"/>
  <c r="V17" i="21"/>
  <c r="U17" i="21"/>
  <c r="T17" i="21"/>
  <c r="S17" i="21"/>
  <c r="R17" i="21"/>
  <c r="Q17" i="21"/>
  <c r="P17" i="21"/>
  <c r="O17" i="21"/>
  <c r="N17" i="21"/>
  <c r="M17" i="21"/>
  <c r="AF16" i="21"/>
  <c r="AE16" i="21"/>
  <c r="AD16" i="21"/>
  <c r="AC16" i="21"/>
  <c r="AB16" i="21"/>
  <c r="AA16" i="21"/>
  <c r="Z16" i="21"/>
  <c r="Y16" i="21"/>
  <c r="X16" i="21"/>
  <c r="W16" i="21"/>
  <c r="V16" i="21"/>
  <c r="U16" i="21"/>
  <c r="T16" i="21"/>
  <c r="S16" i="21"/>
  <c r="R16" i="21"/>
  <c r="Q16" i="21"/>
  <c r="P16" i="21"/>
  <c r="O16" i="21"/>
  <c r="N16" i="21"/>
  <c r="M16" i="21"/>
  <c r="AF15" i="21"/>
  <c r="AE15" i="21"/>
  <c r="AD15" i="21"/>
  <c r="AC15" i="21"/>
  <c r="AB15" i="21"/>
  <c r="AA15" i="21"/>
  <c r="Z15" i="21"/>
  <c r="Y15" i="21"/>
  <c r="X15" i="21"/>
  <c r="W15" i="21"/>
  <c r="V15" i="21"/>
  <c r="U15" i="21"/>
  <c r="T15" i="21"/>
  <c r="S15" i="21"/>
  <c r="R15" i="21"/>
  <c r="Q15" i="21"/>
  <c r="P15" i="21"/>
  <c r="O15" i="21"/>
  <c r="N15" i="21"/>
  <c r="M15" i="21"/>
  <c r="AF14" i="21"/>
  <c r="AF30" i="21" s="1"/>
  <c r="AE14" i="21"/>
  <c r="AE30" i="21" s="1"/>
  <c r="AD14" i="21"/>
  <c r="AD30" i="21" s="1"/>
  <c r="AC14" i="21"/>
  <c r="AC30" i="21" s="1"/>
  <c r="AB14" i="21"/>
  <c r="AB30" i="21" s="1"/>
  <c r="AA14" i="21"/>
  <c r="AA30" i="21" s="1"/>
  <c r="Z14" i="21"/>
  <c r="Z30" i="21" s="1"/>
  <c r="Y14" i="21"/>
  <c r="Y30" i="21" s="1"/>
  <c r="X14" i="21"/>
  <c r="X30" i="21" s="1"/>
  <c r="W14" i="21"/>
  <c r="W30" i="21" s="1"/>
  <c r="V14" i="21"/>
  <c r="V30" i="21" s="1"/>
  <c r="U14" i="21"/>
  <c r="U30" i="21" s="1"/>
  <c r="T14" i="21"/>
  <c r="T30" i="21" s="1"/>
  <c r="S14" i="21"/>
  <c r="S30" i="21" s="1"/>
  <c r="R14" i="21"/>
  <c r="R30" i="21" s="1"/>
  <c r="Q14" i="21"/>
  <c r="Q30" i="21" s="1"/>
  <c r="P14" i="21"/>
  <c r="P30" i="21" s="1"/>
  <c r="O14" i="21"/>
  <c r="O30" i="21" s="1"/>
  <c r="N14" i="21"/>
  <c r="N30" i="21" s="1"/>
  <c r="M14" i="21"/>
  <c r="M30" i="21" s="1"/>
  <c r="BA12" i="21"/>
  <c r="AZ12" i="21"/>
  <c r="AY12" i="21"/>
  <c r="AX12" i="21"/>
  <c r="AW12" i="21"/>
  <c r="AV12" i="21"/>
  <c r="AU12" i="21"/>
  <c r="AT12" i="21"/>
  <c r="AS12" i="21"/>
  <c r="AR12" i="21"/>
  <c r="AQ12" i="21"/>
  <c r="AP12" i="21"/>
  <c r="AO12" i="21"/>
  <c r="AN12" i="21"/>
  <c r="AM12" i="21"/>
  <c r="AL12" i="21"/>
  <c r="AK12" i="21"/>
  <c r="AJ12" i="21"/>
  <c r="AI12" i="21"/>
  <c r="AH12" i="21"/>
  <c r="AG12" i="21"/>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B12" i="21"/>
  <c r="A12" i="21"/>
  <c r="AZ11" i="21"/>
  <c r="AY11" i="21"/>
  <c r="AX11" i="21"/>
  <c r="AW11" i="21"/>
  <c r="AV11" i="21"/>
  <c r="AU11" i="21"/>
  <c r="AT11" i="21"/>
  <c r="AS11" i="21"/>
  <c r="AR11" i="21"/>
  <c r="AQ11" i="21"/>
  <c r="AJ11" i="21"/>
  <c r="AF11" i="21"/>
  <c r="AE11" i="21"/>
  <c r="AD11" i="21"/>
  <c r="AC11" i="21"/>
  <c r="AB11" i="21"/>
  <c r="AA11" i="21"/>
  <c r="Z11" i="21"/>
  <c r="Y11" i="21"/>
  <c r="X11" i="21"/>
  <c r="W11" i="21"/>
  <c r="V11" i="21"/>
  <c r="U11" i="21"/>
  <c r="T11" i="21"/>
  <c r="S11" i="21"/>
  <c r="R11" i="21"/>
  <c r="Q11" i="21"/>
  <c r="P11" i="21"/>
  <c r="O11" i="21"/>
  <c r="N11" i="21"/>
  <c r="M11" i="21"/>
  <c r="L11" i="21"/>
  <c r="G11" i="21"/>
  <c r="AM11" i="21" s="1"/>
  <c r="AF9" i="21"/>
  <c r="AE9" i="21"/>
  <c r="AD9" i="21"/>
  <c r="AC9" i="21"/>
  <c r="AB9" i="21"/>
  <c r="AA9" i="21"/>
  <c r="Z9" i="21"/>
  <c r="Y9" i="21"/>
  <c r="X9" i="21"/>
  <c r="W9" i="21"/>
  <c r="V9" i="21"/>
  <c r="U9" i="21"/>
  <c r="T9" i="21"/>
  <c r="S9" i="21"/>
  <c r="R9" i="21"/>
  <c r="Q9" i="21"/>
  <c r="P9" i="21"/>
  <c r="O9" i="21"/>
  <c r="AE8" i="21"/>
  <c r="AC8" i="21"/>
  <c r="U8" i="21"/>
  <c r="G8" i="21"/>
  <c r="F8" i="21"/>
  <c r="AU7" i="21"/>
  <c r="AO7" i="21"/>
  <c r="AG7" i="21"/>
  <c r="J30" i="18"/>
  <c r="I30" i="18"/>
  <c r="AM12" i="18"/>
  <c r="J12" i="18"/>
  <c r="CX14" i="3"/>
  <c r="BZ14" i="3"/>
  <c r="I12" i="18"/>
  <c r="AF30" i="18"/>
  <c r="AJ30" i="18"/>
  <c r="AL30" i="18"/>
  <c r="M12" i="18"/>
  <c r="AE12" i="18"/>
  <c r="AF12" i="18"/>
  <c r="AG12" i="18"/>
  <c r="AH12" i="18"/>
  <c r="AI12" i="18"/>
  <c r="AJ12" i="18"/>
  <c r="AK12" i="18"/>
  <c r="AL12" i="18"/>
  <c r="H12" i="18"/>
  <c r="AF30" i="23" l="1"/>
  <c r="AI13" i="23"/>
  <c r="AI30" i="23" s="1"/>
  <c r="BP30" i="23"/>
  <c r="BT13" i="23"/>
  <c r="BR13" i="23"/>
  <c r="BQ30" i="23"/>
  <c r="BU13" i="23"/>
  <c r="CE30" i="23"/>
  <c r="CU13" i="23"/>
  <c r="CH13" i="23"/>
  <c r="CH30" i="23" s="1"/>
  <c r="BT14" i="23"/>
  <c r="BR14" i="23"/>
  <c r="BT15" i="23"/>
  <c r="BR15" i="23"/>
  <c r="BT16" i="23"/>
  <c r="BR16" i="23"/>
  <c r="BT17" i="23"/>
  <c r="BR17" i="23"/>
  <c r="BT18" i="23"/>
  <c r="BR18" i="23"/>
  <c r="BT19" i="23"/>
  <c r="BR19" i="23"/>
  <c r="BT20" i="23"/>
  <c r="BR20" i="23"/>
  <c r="BT21" i="23"/>
  <c r="BR21" i="23"/>
  <c r="BT22" i="23"/>
  <c r="BR22" i="23"/>
  <c r="BT23" i="23"/>
  <c r="BR23" i="23"/>
  <c r="BT24" i="23"/>
  <c r="BR24" i="23"/>
  <c r="BT25" i="23"/>
  <c r="BR25" i="23"/>
  <c r="BT26" i="23"/>
  <c r="BR26" i="23"/>
  <c r="BT27" i="23"/>
  <c r="BR27" i="23"/>
  <c r="BT28" i="23"/>
  <c r="BR28" i="23"/>
  <c r="BT29" i="23"/>
  <c r="BR29" i="23"/>
  <c r="CU29" i="23"/>
  <c r="CX29" i="23" s="1"/>
  <c r="CL29" i="23"/>
  <c r="AO11" i="21"/>
  <c r="AN11" i="21"/>
  <c r="AP11" i="21" s="1"/>
  <c r="AL11" i="21"/>
  <c r="AK11" i="21" s="1"/>
  <c r="CL13" i="3"/>
  <c r="O29" i="20"/>
  <c r="N29" i="20"/>
  <c r="M29" i="20"/>
  <c r="L29" i="20"/>
  <c r="O28" i="20"/>
  <c r="N28" i="20"/>
  <c r="M28" i="20"/>
  <c r="L28" i="20"/>
  <c r="O27" i="20"/>
  <c r="N27" i="20"/>
  <c r="M27" i="20"/>
  <c r="L27" i="20"/>
  <c r="O26" i="20"/>
  <c r="N26" i="20"/>
  <c r="M26" i="20"/>
  <c r="L26" i="20"/>
  <c r="O25" i="20"/>
  <c r="N25" i="20"/>
  <c r="M25" i="20"/>
  <c r="L25" i="20"/>
  <c r="O24" i="20"/>
  <c r="N24" i="20"/>
  <c r="M24" i="20"/>
  <c r="L24" i="20"/>
  <c r="O23" i="20"/>
  <c r="N23" i="20"/>
  <c r="M23" i="20"/>
  <c r="L23" i="20"/>
  <c r="O22" i="20"/>
  <c r="N22" i="20"/>
  <c r="M22" i="20"/>
  <c r="L22" i="20"/>
  <c r="O21" i="20"/>
  <c r="N21" i="20"/>
  <c r="M21" i="20"/>
  <c r="L21" i="20"/>
  <c r="O20" i="20"/>
  <c r="N20" i="20"/>
  <c r="M20" i="20"/>
  <c r="L20" i="20"/>
  <c r="O19" i="20"/>
  <c r="N19" i="20"/>
  <c r="M19" i="20"/>
  <c r="L19" i="20"/>
  <c r="O18" i="20"/>
  <c r="N18" i="20"/>
  <c r="M18" i="20"/>
  <c r="L18" i="20"/>
  <c r="O17" i="20"/>
  <c r="N17" i="20"/>
  <c r="M17" i="20"/>
  <c r="L17" i="20"/>
  <c r="O16" i="20"/>
  <c r="N16" i="20"/>
  <c r="M16" i="20"/>
  <c r="L16" i="20"/>
  <c r="O15" i="20"/>
  <c r="N15" i="20"/>
  <c r="M15" i="20"/>
  <c r="L15" i="20"/>
  <c r="O14" i="20"/>
  <c r="N14" i="20"/>
  <c r="M14" i="20"/>
  <c r="L14" i="20"/>
  <c r="O13" i="20"/>
  <c r="O30" i="20" s="1"/>
  <c r="N13" i="20"/>
  <c r="N30" i="20" s="1"/>
  <c r="M13" i="20"/>
  <c r="L13" i="20"/>
  <c r="L30" i="20" s="1"/>
  <c r="AG12" i="20"/>
  <c r="AF12" i="20"/>
  <c r="AE12" i="20"/>
  <c r="AD12" i="20"/>
  <c r="AC12" i="20"/>
  <c r="AB12" i="20"/>
  <c r="AA12" i="20"/>
  <c r="Z12" i="20"/>
  <c r="Y12" i="20"/>
  <c r="X12" i="20"/>
  <c r="W12" i="20"/>
  <c r="V12" i="20"/>
  <c r="U12" i="20"/>
  <c r="T12" i="20"/>
  <c r="S12" i="20"/>
  <c r="R12" i="20"/>
  <c r="N11" i="20" s="1"/>
  <c r="Q12" i="20"/>
  <c r="P12" i="20"/>
  <c r="O12" i="20"/>
  <c r="N12" i="20"/>
  <c r="M12" i="20"/>
  <c r="L12" i="20"/>
  <c r="K12" i="20"/>
  <c r="J12" i="20"/>
  <c r="I12" i="20"/>
  <c r="H12" i="20"/>
  <c r="G12" i="20"/>
  <c r="F12" i="20"/>
  <c r="E12" i="20"/>
  <c r="D12" i="20"/>
  <c r="C12" i="20"/>
  <c r="B12" i="20"/>
  <c r="A12" i="20"/>
  <c r="O11" i="20"/>
  <c r="M11" i="20"/>
  <c r="L11" i="20"/>
  <c r="K11" i="20"/>
  <c r="G11" i="20"/>
  <c r="R11" i="20" s="1"/>
  <c r="S11" i="20" s="1"/>
  <c r="O9" i="20"/>
  <c r="N9" i="20"/>
  <c r="G8" i="20"/>
  <c r="F8" i="20"/>
  <c r="CB29" i="23" l="1"/>
  <c r="CD29" i="23" s="1"/>
  <c r="BV29" i="23"/>
  <c r="CB28" i="23"/>
  <c r="CD28" i="23" s="1"/>
  <c r="BV28" i="23"/>
  <c r="CB27" i="23"/>
  <c r="CD27" i="23" s="1"/>
  <c r="BV27" i="23"/>
  <c r="CB26" i="23"/>
  <c r="CD26" i="23" s="1"/>
  <c r="BV26" i="23"/>
  <c r="CB25" i="23"/>
  <c r="CD25" i="23" s="1"/>
  <c r="BV25" i="23"/>
  <c r="CB24" i="23"/>
  <c r="CD24" i="23" s="1"/>
  <c r="BV24" i="23"/>
  <c r="CB23" i="23"/>
  <c r="CD23" i="23" s="1"/>
  <c r="BV23" i="23"/>
  <c r="CB22" i="23"/>
  <c r="CD22" i="23" s="1"/>
  <c r="BV22" i="23"/>
  <c r="CB21" i="23"/>
  <c r="CD21" i="23" s="1"/>
  <c r="BV21" i="23"/>
  <c r="CB20" i="23"/>
  <c r="CD20" i="23" s="1"/>
  <c r="BV20" i="23"/>
  <c r="CB19" i="23"/>
  <c r="CD19" i="23" s="1"/>
  <c r="BV19" i="23"/>
  <c r="CB18" i="23"/>
  <c r="CD18" i="23" s="1"/>
  <c r="BV18" i="23"/>
  <c r="CB17" i="23"/>
  <c r="CD17" i="23" s="1"/>
  <c r="BV17" i="23"/>
  <c r="CB16" i="23"/>
  <c r="CD16" i="23" s="1"/>
  <c r="BV16" i="23"/>
  <c r="CB15" i="23"/>
  <c r="CD15" i="23" s="1"/>
  <c r="BV15" i="23"/>
  <c r="CB14" i="23"/>
  <c r="CD14" i="23" s="1"/>
  <c r="BV14" i="23"/>
  <c r="CU30" i="23"/>
  <c r="CX13" i="23"/>
  <c r="CX30" i="23" s="1"/>
  <c r="BU30" i="23"/>
  <c r="CC13" i="23"/>
  <c r="CC30" i="23" s="1"/>
  <c r="BR30" i="23"/>
  <c r="BT30" i="23"/>
  <c r="CB13" i="23"/>
  <c r="BV13" i="23"/>
  <c r="BV30" i="23" s="1"/>
  <c r="M30" i="20"/>
  <c r="C140" i="1"/>
  <c r="C139" i="1"/>
  <c r="U137" i="1"/>
  <c r="U136" i="1"/>
  <c r="U132" i="1"/>
  <c r="CB30" i="23" l="1"/>
  <c r="CD13" i="23"/>
  <c r="CD30" i="23" s="1"/>
  <c r="A12" i="7"/>
  <c r="B12" i="7"/>
  <c r="C12" i="7"/>
  <c r="D12" i="7"/>
  <c r="E12" i="7"/>
  <c r="F12" i="7"/>
  <c r="G12" i="7"/>
  <c r="H12" i="7"/>
  <c r="I12" i="7"/>
  <c r="J12" i="7"/>
  <c r="K12" i="7"/>
  <c r="L12" i="7"/>
  <c r="M12" i="7"/>
  <c r="N12" i="7"/>
  <c r="O12" i="7"/>
  <c r="P12" i="7"/>
  <c r="Q12" i="7"/>
  <c r="R12" i="7"/>
  <c r="DE13" i="3"/>
  <c r="DC13" i="3"/>
  <c r="CW13" i="3"/>
  <c r="CV13" i="3"/>
  <c r="CT13" i="3"/>
  <c r="CP13" i="3"/>
  <c r="CE13" i="3"/>
  <c r="CU13" i="3" s="1"/>
  <c r="CA13" i="3"/>
  <c r="BZ13" i="3"/>
  <c r="BQ13" i="3"/>
  <c r="BU13" i="3" s="1"/>
  <c r="CC13" i="3" s="1"/>
  <c r="BP13" i="3"/>
  <c r="BN13" i="3"/>
  <c r="BK13" i="3"/>
  <c r="BG13" i="3"/>
  <c r="BC13" i="3"/>
  <c r="AY13" i="3"/>
  <c r="AU13" i="3"/>
  <c r="AQ13" i="3"/>
  <c r="AM13" i="3"/>
  <c r="AF13" i="3"/>
  <c r="AI13" i="3" s="1"/>
  <c r="AE13" i="3"/>
  <c r="AA13" i="3"/>
  <c r="F13" i="3"/>
  <c r="BT13" i="3" l="1"/>
  <c r="CB13" i="3" s="1"/>
  <c r="CD13" i="3" s="1"/>
  <c r="BR13" i="3"/>
  <c r="CX13" i="3"/>
  <c r="BV13" i="3"/>
  <c r="CH13" i="3"/>
  <c r="AE14" i="3" l="1"/>
  <c r="R13" i="18" l="1"/>
  <c r="Q13" i="18"/>
  <c r="P13" i="18"/>
  <c r="O13" i="18"/>
  <c r="AK30" i="8" l="1"/>
  <c r="AJ30" i="8"/>
  <c r="AH30" i="8"/>
  <c r="AG30" i="8"/>
  <c r="AF30" i="8"/>
  <c r="AD30" i="8"/>
  <c r="AC30" i="8"/>
  <c r="AB30" i="8"/>
  <c r="Z30" i="8"/>
  <c r="Y30" i="8"/>
  <c r="X30" i="8"/>
  <c r="V30" i="8"/>
  <c r="U30" i="8"/>
  <c r="T30" i="8"/>
  <c r="R30" i="8"/>
  <c r="Q30" i="8"/>
  <c r="P30" i="8"/>
  <c r="N30" i="8"/>
  <c r="M30" i="8"/>
  <c r="L30" i="8"/>
  <c r="J30" i="8"/>
  <c r="I30" i="8"/>
  <c r="H30" i="8"/>
  <c r="F30" i="8"/>
  <c r="E30" i="8"/>
  <c r="D30" i="8"/>
  <c r="AI29" i="8"/>
  <c r="AE29" i="8"/>
  <c r="AA29" i="8"/>
  <c r="W29" i="8"/>
  <c r="S29" i="8"/>
  <c r="O29" i="8"/>
  <c r="K29" i="8"/>
  <c r="G29" i="8"/>
  <c r="AI28" i="8"/>
  <c r="AE28" i="8"/>
  <c r="AA28" i="8"/>
  <c r="W28" i="8"/>
  <c r="S28" i="8"/>
  <c r="O28" i="8"/>
  <c r="K28" i="8"/>
  <c r="G28" i="8"/>
  <c r="AI27" i="8"/>
  <c r="AE27" i="8"/>
  <c r="AA27" i="8"/>
  <c r="W27" i="8"/>
  <c r="S27" i="8"/>
  <c r="O27" i="8"/>
  <c r="K27" i="8"/>
  <c r="G27" i="8"/>
  <c r="AI26" i="8"/>
  <c r="AE26" i="8"/>
  <c r="AA26" i="8"/>
  <c r="W26" i="8"/>
  <c r="S26" i="8"/>
  <c r="O26" i="8"/>
  <c r="K26" i="8"/>
  <c r="G26" i="8"/>
  <c r="AI25" i="8"/>
  <c r="AE25" i="8"/>
  <c r="AA25" i="8"/>
  <c r="W25" i="8"/>
  <c r="S25" i="8"/>
  <c r="O25" i="8"/>
  <c r="K25" i="8"/>
  <c r="G25" i="8"/>
  <c r="AI24" i="8"/>
  <c r="AE24" i="8"/>
  <c r="AA24" i="8"/>
  <c r="W24" i="8"/>
  <c r="S24" i="8"/>
  <c r="O24" i="8"/>
  <c r="K24" i="8"/>
  <c r="G24" i="8"/>
  <c r="AI23" i="8"/>
  <c r="AE23" i="8"/>
  <c r="AA23" i="8"/>
  <c r="W23" i="8"/>
  <c r="S23" i="8"/>
  <c r="O23" i="8"/>
  <c r="K23" i="8"/>
  <c r="G23" i="8"/>
  <c r="AI22" i="8"/>
  <c r="AE22" i="8"/>
  <c r="AA22" i="8"/>
  <c r="W22" i="8"/>
  <c r="S22" i="8"/>
  <c r="O22" i="8"/>
  <c r="K22" i="8"/>
  <c r="G22" i="8"/>
  <c r="AI21" i="8"/>
  <c r="AE21" i="8"/>
  <c r="AA21" i="8"/>
  <c r="W21" i="8"/>
  <c r="S21" i="8"/>
  <c r="O21" i="8"/>
  <c r="K21" i="8"/>
  <c r="G21" i="8"/>
  <c r="AI20" i="8"/>
  <c r="AE20" i="8"/>
  <c r="AA20" i="8"/>
  <c r="W20" i="8"/>
  <c r="S20" i="8"/>
  <c r="O20" i="8"/>
  <c r="K20" i="8"/>
  <c r="G20" i="8"/>
  <c r="AI19" i="8"/>
  <c r="AE19" i="8"/>
  <c r="AA19" i="8"/>
  <c r="W19" i="8"/>
  <c r="S19" i="8"/>
  <c r="O19" i="8"/>
  <c r="K19" i="8"/>
  <c r="G19" i="8"/>
  <c r="AI18" i="8"/>
  <c r="AE18" i="8"/>
  <c r="AA18" i="8"/>
  <c r="W18" i="8"/>
  <c r="S18" i="8"/>
  <c r="O18" i="8"/>
  <c r="K18" i="8"/>
  <c r="G18" i="8"/>
  <c r="AI17" i="8"/>
  <c r="AE17" i="8"/>
  <c r="AA17" i="8"/>
  <c r="W17" i="8"/>
  <c r="S17" i="8"/>
  <c r="O17" i="8"/>
  <c r="K17" i="8"/>
  <c r="G17" i="8"/>
  <c r="AI16" i="8"/>
  <c r="AE16" i="8"/>
  <c r="AA16" i="8"/>
  <c r="W16" i="8"/>
  <c r="S16" i="8"/>
  <c r="O16" i="8"/>
  <c r="K16" i="8"/>
  <c r="G16" i="8"/>
  <c r="AI15" i="8"/>
  <c r="AE15" i="8"/>
  <c r="AA15" i="8"/>
  <c r="W15" i="8"/>
  <c r="S15" i="8"/>
  <c r="O15" i="8"/>
  <c r="K15" i="8"/>
  <c r="G15" i="8"/>
  <c r="AI30" i="8"/>
  <c r="AE30" i="8"/>
  <c r="AA30" i="8"/>
  <c r="W30" i="8"/>
  <c r="S30" i="8"/>
  <c r="O30" i="8"/>
  <c r="K30" i="8"/>
  <c r="G30" i="8"/>
  <c r="AK12" i="8"/>
  <c r="AJ12" i="8"/>
  <c r="AI12" i="8"/>
  <c r="AH12" i="8"/>
  <c r="AG12" i="8"/>
  <c r="AF12" i="8"/>
  <c r="AE12" i="8"/>
  <c r="AD12" i="8"/>
  <c r="AC12" i="8"/>
  <c r="AB12" i="8"/>
  <c r="AA12" i="8"/>
  <c r="Z12" i="8"/>
  <c r="Y12" i="8"/>
  <c r="X12" i="8"/>
  <c r="W12" i="8"/>
  <c r="V12" i="8"/>
  <c r="U12" i="8"/>
  <c r="T12" i="8"/>
  <c r="S12" i="8"/>
  <c r="R12" i="8"/>
  <c r="Q12" i="8"/>
  <c r="P12" i="8"/>
  <c r="O12" i="8"/>
  <c r="N12" i="8"/>
  <c r="M12" i="8"/>
  <c r="L12" i="8"/>
  <c r="K12" i="8"/>
  <c r="J12" i="8"/>
  <c r="I12" i="8"/>
  <c r="H12" i="8"/>
  <c r="G12" i="8"/>
  <c r="F12" i="8"/>
  <c r="E12" i="8"/>
  <c r="D12" i="8"/>
  <c r="C12" i="8"/>
  <c r="B12" i="8"/>
  <c r="A12" i="8"/>
  <c r="AI11" i="8"/>
  <c r="AE11" i="8"/>
  <c r="AA11" i="8"/>
  <c r="W11" i="8"/>
  <c r="S11" i="8"/>
  <c r="O11" i="8"/>
  <c r="K11" i="8"/>
  <c r="G11" i="8"/>
  <c r="AI10" i="8"/>
  <c r="AE10" i="8"/>
  <c r="AA10" i="8"/>
  <c r="W10" i="8"/>
  <c r="S10" i="8"/>
  <c r="O10" i="8"/>
  <c r="K10" i="8"/>
  <c r="P6" i="8"/>
  <c r="L6" i="8"/>
  <c r="H6" i="8"/>
  <c r="R30" i="7"/>
  <c r="Q30" i="7"/>
  <c r="P30" i="7"/>
  <c r="O30" i="7"/>
  <c r="N30" i="7"/>
  <c r="M30" i="7"/>
  <c r="L30" i="7"/>
  <c r="K30" i="7"/>
  <c r="J30" i="7"/>
  <c r="I30" i="7"/>
  <c r="H30" i="7"/>
  <c r="G30" i="7"/>
  <c r="F30" i="7"/>
  <c r="E30" i="7"/>
  <c r="D30" i="7"/>
  <c r="Q12" i="6"/>
  <c r="P12" i="6"/>
  <c r="O12" i="6"/>
  <c r="N12" i="6"/>
  <c r="M12" i="6"/>
  <c r="L12" i="6"/>
  <c r="K12" i="6"/>
  <c r="J12" i="6"/>
  <c r="I12" i="6"/>
  <c r="H12" i="6"/>
  <c r="G12" i="6"/>
  <c r="F12" i="6"/>
  <c r="E12" i="6"/>
  <c r="D12" i="6"/>
  <c r="C12" i="6"/>
  <c r="B12" i="6"/>
  <c r="A12" i="6"/>
  <c r="AE30" i="5"/>
  <c r="AD30" i="5"/>
  <c r="AA30" i="5"/>
  <c r="Z30" i="5"/>
  <c r="Y30" i="5"/>
  <c r="W30" i="5"/>
  <c r="V30" i="5"/>
  <c r="T30" i="5"/>
  <c r="S30" i="5"/>
  <c r="R30" i="5"/>
  <c r="P30" i="5"/>
  <c r="O30" i="5"/>
  <c r="N30" i="5"/>
  <c r="M30" i="5"/>
  <c r="L30" i="5"/>
  <c r="J30" i="5"/>
  <c r="I30" i="5"/>
  <c r="H30" i="5"/>
  <c r="F30" i="5"/>
  <c r="E30" i="5"/>
  <c r="D30" i="5"/>
  <c r="AC29" i="5"/>
  <c r="AB29" i="5"/>
  <c r="X29" i="5"/>
  <c r="U29" i="5"/>
  <c r="Q29" i="5"/>
  <c r="K29" i="5"/>
  <c r="G29" i="5"/>
  <c r="AC28" i="5"/>
  <c r="AB28" i="5"/>
  <c r="X28" i="5"/>
  <c r="U28" i="5"/>
  <c r="Q28" i="5"/>
  <c r="K28" i="5"/>
  <c r="G28" i="5"/>
  <c r="AC27" i="5"/>
  <c r="AB27" i="5"/>
  <c r="X27" i="5"/>
  <c r="U27" i="5"/>
  <c r="Q27" i="5"/>
  <c r="K27" i="5"/>
  <c r="G27" i="5"/>
  <c r="AC26" i="5"/>
  <c r="AB26" i="5"/>
  <c r="X26" i="5"/>
  <c r="U26" i="5"/>
  <c r="Q26" i="5"/>
  <c r="K26" i="5"/>
  <c r="G26" i="5"/>
  <c r="AC25" i="5"/>
  <c r="AB25" i="5"/>
  <c r="X25" i="5"/>
  <c r="U25" i="5"/>
  <c r="Q25" i="5"/>
  <c r="K25" i="5"/>
  <c r="G25" i="5"/>
  <c r="AC24" i="5"/>
  <c r="AB24" i="5"/>
  <c r="X24" i="5"/>
  <c r="U24" i="5"/>
  <c r="Q24" i="5"/>
  <c r="K24" i="5"/>
  <c r="G24" i="5"/>
  <c r="AC23" i="5"/>
  <c r="AB23" i="5"/>
  <c r="X23" i="5"/>
  <c r="U23" i="5"/>
  <c r="Q23" i="5"/>
  <c r="K23" i="5"/>
  <c r="G23" i="5"/>
  <c r="AC22" i="5"/>
  <c r="AB22" i="5"/>
  <c r="X22" i="5"/>
  <c r="U22" i="5"/>
  <c r="Q22" i="5"/>
  <c r="K22" i="5"/>
  <c r="G22" i="5"/>
  <c r="AC21" i="5"/>
  <c r="AB21" i="5"/>
  <c r="X21" i="5"/>
  <c r="U21" i="5"/>
  <c r="Q21" i="5"/>
  <c r="K21" i="5"/>
  <c r="G21" i="5"/>
  <c r="AC20" i="5"/>
  <c r="AB20" i="5"/>
  <c r="X20" i="5"/>
  <c r="U20" i="5"/>
  <c r="Q20" i="5"/>
  <c r="K20" i="5"/>
  <c r="G20" i="5"/>
  <c r="AC19" i="5"/>
  <c r="AB19" i="5"/>
  <c r="X19" i="5"/>
  <c r="U19" i="5"/>
  <c r="Q19" i="5"/>
  <c r="K19" i="5"/>
  <c r="G19" i="5"/>
  <c r="AC18" i="5"/>
  <c r="AB18" i="5"/>
  <c r="X18" i="5"/>
  <c r="U18" i="5"/>
  <c r="Q18" i="5"/>
  <c r="K18" i="5"/>
  <c r="G18" i="5"/>
  <c r="AC17" i="5"/>
  <c r="AB17" i="5"/>
  <c r="X17" i="5"/>
  <c r="U17" i="5"/>
  <c r="Q17" i="5"/>
  <c r="K17" i="5"/>
  <c r="G17" i="5"/>
  <c r="AC16" i="5"/>
  <c r="AB16" i="5"/>
  <c r="X16" i="5"/>
  <c r="U16" i="5"/>
  <c r="Q16" i="5"/>
  <c r="K16" i="5"/>
  <c r="G16" i="5"/>
  <c r="AC15" i="5"/>
  <c r="AB15" i="5"/>
  <c r="X15" i="5"/>
  <c r="U15" i="5"/>
  <c r="Q15" i="5"/>
  <c r="K15" i="5"/>
  <c r="G15" i="5"/>
  <c r="U30" i="5"/>
  <c r="K30" i="5"/>
  <c r="G30"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B12" i="5"/>
  <c r="A12" i="5"/>
  <c r="AC11" i="5"/>
  <c r="AB11" i="5"/>
  <c r="X11" i="5"/>
  <c r="U11" i="5"/>
  <c r="Q11" i="5"/>
  <c r="K11" i="5"/>
  <c r="G11" i="5"/>
  <c r="O7" i="5"/>
  <c r="N7" i="5"/>
  <c r="M7" i="5"/>
  <c r="AA30" i="4"/>
  <c r="Z30" i="4"/>
  <c r="Y30" i="4"/>
  <c r="X30" i="4"/>
  <c r="W30" i="4"/>
  <c r="V30" i="4"/>
  <c r="U30" i="4"/>
  <c r="T30" i="4"/>
  <c r="S30" i="4"/>
  <c r="R30" i="4"/>
  <c r="P30" i="4"/>
  <c r="O30" i="4"/>
  <c r="N30" i="4"/>
  <c r="M30" i="4"/>
  <c r="L30" i="4"/>
  <c r="K30" i="4"/>
  <c r="J30" i="4"/>
  <c r="I30" i="4"/>
  <c r="H30" i="4"/>
  <c r="G30" i="4"/>
  <c r="F30" i="4"/>
  <c r="E30" i="4"/>
  <c r="AB29" i="4"/>
  <c r="P29" i="4"/>
  <c r="AB28" i="4"/>
  <c r="AB27" i="4"/>
  <c r="AB26" i="4"/>
  <c r="AB25" i="4"/>
  <c r="AB24" i="4"/>
  <c r="AB23" i="4"/>
  <c r="AB22" i="4"/>
  <c r="AB21" i="4"/>
  <c r="AB20" i="4"/>
  <c r="AB19" i="4"/>
  <c r="AB18" i="4"/>
  <c r="AB17" i="4"/>
  <c r="AB16" i="4"/>
  <c r="AB15" i="4"/>
  <c r="AB14" i="4"/>
  <c r="AB30" i="4" s="1"/>
  <c r="AB12" i="4"/>
  <c r="AA12" i="4"/>
  <c r="Z12" i="4"/>
  <c r="Y12" i="4"/>
  <c r="X12" i="4"/>
  <c r="W12" i="4"/>
  <c r="V12" i="4"/>
  <c r="U12" i="4"/>
  <c r="T12" i="4"/>
  <c r="S12" i="4"/>
  <c r="R12" i="4"/>
  <c r="Q12" i="4"/>
  <c r="P12" i="4"/>
  <c r="O12" i="4"/>
  <c r="N12" i="4"/>
  <c r="M12" i="4"/>
  <c r="L12" i="4"/>
  <c r="K12" i="4"/>
  <c r="J12" i="4"/>
  <c r="I12" i="4"/>
  <c r="H12" i="4"/>
  <c r="G12" i="4"/>
  <c r="F12" i="4"/>
  <c r="E12" i="4"/>
  <c r="D12" i="4"/>
  <c r="C12" i="4"/>
  <c r="B12" i="4"/>
  <c r="A12" i="4"/>
  <c r="AB11" i="4"/>
  <c r="AA11" i="4"/>
  <c r="Z11" i="4"/>
  <c r="Y11" i="4"/>
  <c r="X11" i="4"/>
  <c r="W11" i="4"/>
  <c r="V11" i="4"/>
  <c r="U11" i="4"/>
  <c r="T11" i="4"/>
  <c r="S11" i="4"/>
  <c r="R11" i="4"/>
  <c r="Q11" i="4"/>
  <c r="P11" i="4"/>
  <c r="DD30" i="3"/>
  <c r="DC30" i="3"/>
  <c r="DB30" i="3"/>
  <c r="DA30" i="3"/>
  <c r="CZ30" i="3"/>
  <c r="CY30" i="3"/>
  <c r="CS30" i="3"/>
  <c r="CR30" i="3"/>
  <c r="CQ30" i="3"/>
  <c r="CO30" i="3"/>
  <c r="CN30" i="3"/>
  <c r="CM30" i="3"/>
  <c r="CK30" i="3"/>
  <c r="CJ30" i="3"/>
  <c r="CI30" i="3"/>
  <c r="CG30" i="3"/>
  <c r="CF30" i="3"/>
  <c r="CE30" i="3"/>
  <c r="BY30" i="3"/>
  <c r="BX30" i="3"/>
  <c r="BW30" i="3"/>
  <c r="BS30" i="3"/>
  <c r="BO30" i="3"/>
  <c r="BM30" i="3"/>
  <c r="BL30" i="3"/>
  <c r="BJ30" i="3"/>
  <c r="BI30" i="3"/>
  <c r="BH30" i="3"/>
  <c r="BF30" i="3"/>
  <c r="BE30" i="3"/>
  <c r="BD30" i="3"/>
  <c r="BB30" i="3"/>
  <c r="BA30" i="3"/>
  <c r="AZ30" i="3"/>
  <c r="AX30" i="3"/>
  <c r="AW30" i="3"/>
  <c r="AV30" i="3"/>
  <c r="AT30" i="3"/>
  <c r="AS30" i="3"/>
  <c r="AR30" i="3"/>
  <c r="AP30" i="3"/>
  <c r="AO30" i="3"/>
  <c r="AN30" i="3"/>
  <c r="AL30" i="3"/>
  <c r="AK30" i="3"/>
  <c r="AJ30" i="3"/>
  <c r="AH30" i="3"/>
  <c r="AG30" i="3"/>
  <c r="AF30" i="3"/>
  <c r="AD30" i="3"/>
  <c r="AC30" i="3"/>
  <c r="AB30" i="3"/>
  <c r="Z30" i="3"/>
  <c r="Y30" i="3"/>
  <c r="X30" i="3"/>
  <c r="Q30" i="3"/>
  <c r="P30" i="3"/>
  <c r="O30" i="3"/>
  <c r="N30" i="3"/>
  <c r="M30" i="3"/>
  <c r="L30" i="3"/>
  <c r="K30" i="3"/>
  <c r="J30" i="3"/>
  <c r="I30" i="3"/>
  <c r="H30" i="3"/>
  <c r="G30" i="3"/>
  <c r="E30" i="3"/>
  <c r="D30" i="3"/>
  <c r="DE29" i="3"/>
  <c r="CT29" i="3"/>
  <c r="CP29" i="3"/>
  <c r="CK29" i="3"/>
  <c r="CW29" i="3" s="1"/>
  <c r="CJ29" i="3"/>
  <c r="CV29" i="3" s="1"/>
  <c r="CI29" i="3"/>
  <c r="CH29" i="3"/>
  <c r="CA29" i="3"/>
  <c r="BZ29" i="3"/>
  <c r="BQ29" i="3"/>
  <c r="BU29" i="3" s="1"/>
  <c r="CC29" i="3" s="1"/>
  <c r="BP29" i="3"/>
  <c r="BN29" i="3"/>
  <c r="BG29" i="3"/>
  <c r="BC29" i="3"/>
  <c r="AY29" i="3"/>
  <c r="AU29" i="3"/>
  <c r="AQ29" i="3"/>
  <c r="AM29" i="3"/>
  <c r="AI29" i="3"/>
  <c r="AE29" i="3"/>
  <c r="AA29" i="3"/>
  <c r="F29" i="3"/>
  <c r="DE28" i="3"/>
  <c r="CW28" i="3"/>
  <c r="CV28" i="3"/>
  <c r="CU28" i="3"/>
  <c r="CX28" i="3" s="1"/>
  <c r="CT28" i="3"/>
  <c r="CP28" i="3"/>
  <c r="CL28" i="3"/>
  <c r="CH28" i="3"/>
  <c r="CA28" i="3"/>
  <c r="BZ28" i="3"/>
  <c r="BQ28" i="3"/>
  <c r="BU28" i="3" s="1"/>
  <c r="CC28" i="3" s="1"/>
  <c r="BP28" i="3"/>
  <c r="BN28" i="3"/>
  <c r="BK28" i="3"/>
  <c r="BG28" i="3"/>
  <c r="BC28" i="3"/>
  <c r="AY28" i="3"/>
  <c r="AU28" i="3"/>
  <c r="AQ28" i="3"/>
  <c r="AM28" i="3"/>
  <c r="AI28" i="3"/>
  <c r="AE28" i="3"/>
  <c r="AA28" i="3"/>
  <c r="F28" i="3"/>
  <c r="DE27" i="3"/>
  <c r="CW27" i="3"/>
  <c r="CV27" i="3"/>
  <c r="CU27" i="3"/>
  <c r="CX27" i="3" s="1"/>
  <c r="CT27" i="3"/>
  <c r="CP27" i="3"/>
  <c r="CL27" i="3"/>
  <c r="CH27" i="3"/>
  <c r="CA27" i="3"/>
  <c r="BZ27" i="3"/>
  <c r="BQ27" i="3"/>
  <c r="BU27" i="3" s="1"/>
  <c r="CC27" i="3" s="1"/>
  <c r="BP27" i="3"/>
  <c r="BN27" i="3"/>
  <c r="BK27" i="3"/>
  <c r="BG27" i="3"/>
  <c r="BC27" i="3"/>
  <c r="AY27" i="3"/>
  <c r="AU27" i="3"/>
  <c r="AQ27" i="3"/>
  <c r="AM27" i="3"/>
  <c r="AI27" i="3"/>
  <c r="AE27" i="3"/>
  <c r="AA27" i="3"/>
  <c r="F27" i="3"/>
  <c r="DE26" i="3"/>
  <c r="CW26" i="3"/>
  <c r="CV26" i="3"/>
  <c r="CU26" i="3"/>
  <c r="CX26" i="3" s="1"/>
  <c r="CT26" i="3"/>
  <c r="CP26" i="3"/>
  <c r="CL26" i="3"/>
  <c r="CH26" i="3"/>
  <c r="CA26" i="3"/>
  <c r="BZ26" i="3"/>
  <c r="BQ26" i="3"/>
  <c r="BU26" i="3" s="1"/>
  <c r="CC26" i="3" s="1"/>
  <c r="BP26" i="3"/>
  <c r="BN26" i="3"/>
  <c r="BK26" i="3"/>
  <c r="BG26" i="3"/>
  <c r="BC26" i="3"/>
  <c r="AY26" i="3"/>
  <c r="AU26" i="3"/>
  <c r="AQ26" i="3"/>
  <c r="AM26" i="3"/>
  <c r="AI26" i="3"/>
  <c r="AE26" i="3"/>
  <c r="AA26" i="3"/>
  <c r="F26" i="3"/>
  <c r="DE25" i="3"/>
  <c r="CW25" i="3"/>
  <c r="CV25" i="3"/>
  <c r="CU25" i="3"/>
  <c r="CX25" i="3" s="1"/>
  <c r="CT25" i="3"/>
  <c r="CP25" i="3"/>
  <c r="CL25" i="3"/>
  <c r="CH25" i="3"/>
  <c r="CA25" i="3"/>
  <c r="BZ25" i="3"/>
  <c r="BQ25" i="3"/>
  <c r="BU25" i="3" s="1"/>
  <c r="CC25" i="3" s="1"/>
  <c r="BP25" i="3"/>
  <c r="BN25" i="3"/>
  <c r="BK25" i="3"/>
  <c r="BG25" i="3"/>
  <c r="BC25" i="3"/>
  <c r="AY25" i="3"/>
  <c r="AU25" i="3"/>
  <c r="AQ25" i="3"/>
  <c r="AM25" i="3"/>
  <c r="AI25" i="3"/>
  <c r="AE25" i="3"/>
  <c r="AA25" i="3"/>
  <c r="F25" i="3"/>
  <c r="DE24" i="3"/>
  <c r="CW24" i="3"/>
  <c r="CV24" i="3"/>
  <c r="CU24" i="3"/>
  <c r="CX24" i="3" s="1"/>
  <c r="CT24" i="3"/>
  <c r="CP24" i="3"/>
  <c r="CL24" i="3"/>
  <c r="CH24" i="3"/>
  <c r="CA24" i="3"/>
  <c r="BZ24" i="3"/>
  <c r="BQ24" i="3"/>
  <c r="BU24" i="3" s="1"/>
  <c r="CC24" i="3" s="1"/>
  <c r="BP24" i="3"/>
  <c r="BN24" i="3"/>
  <c r="BK24" i="3"/>
  <c r="BG24" i="3"/>
  <c r="BC24" i="3"/>
  <c r="AY24" i="3"/>
  <c r="AU24" i="3"/>
  <c r="AQ24" i="3"/>
  <c r="AM24" i="3"/>
  <c r="AI24" i="3"/>
  <c r="AE24" i="3"/>
  <c r="AA24" i="3"/>
  <c r="F24" i="3"/>
  <c r="DE23" i="3"/>
  <c r="CW23" i="3"/>
  <c r="CV23" i="3"/>
  <c r="CU23" i="3"/>
  <c r="CX23" i="3" s="1"/>
  <c r="CT23" i="3"/>
  <c r="CP23" i="3"/>
  <c r="CL23" i="3"/>
  <c r="CH23" i="3"/>
  <c r="CA23" i="3"/>
  <c r="BZ23" i="3"/>
  <c r="BQ23" i="3"/>
  <c r="BU23" i="3" s="1"/>
  <c r="CC23" i="3" s="1"/>
  <c r="BP23" i="3"/>
  <c r="BN23" i="3"/>
  <c r="BK23" i="3"/>
  <c r="BG23" i="3"/>
  <c r="BC23" i="3"/>
  <c r="AY23" i="3"/>
  <c r="AU23" i="3"/>
  <c r="AQ23" i="3"/>
  <c r="AM23" i="3"/>
  <c r="AI23" i="3"/>
  <c r="AE23" i="3"/>
  <c r="AA23" i="3"/>
  <c r="F23" i="3"/>
  <c r="DE22" i="3"/>
  <c r="CW22" i="3"/>
  <c r="CV22" i="3"/>
  <c r="CU22" i="3"/>
  <c r="CX22" i="3" s="1"/>
  <c r="CT22" i="3"/>
  <c r="CP22" i="3"/>
  <c r="CL22" i="3"/>
  <c r="CH22" i="3"/>
  <c r="CA22" i="3"/>
  <c r="BZ22" i="3"/>
  <c r="BQ22" i="3"/>
  <c r="BU22" i="3" s="1"/>
  <c r="CC22" i="3" s="1"/>
  <c r="BP22" i="3"/>
  <c r="BN22" i="3"/>
  <c r="BK22" i="3"/>
  <c r="BG22" i="3"/>
  <c r="BC22" i="3"/>
  <c r="AY22" i="3"/>
  <c r="AU22" i="3"/>
  <c r="AQ22" i="3"/>
  <c r="AM22" i="3"/>
  <c r="AI22" i="3"/>
  <c r="AE22" i="3"/>
  <c r="AA22" i="3"/>
  <c r="F22" i="3"/>
  <c r="DE21" i="3"/>
  <c r="CW21" i="3"/>
  <c r="CV21" i="3"/>
  <c r="CU21" i="3"/>
  <c r="CX21" i="3" s="1"/>
  <c r="CT21" i="3"/>
  <c r="CP21" i="3"/>
  <c r="CL21" i="3"/>
  <c r="CH21" i="3"/>
  <c r="CA21" i="3"/>
  <c r="BZ21" i="3"/>
  <c r="BQ21" i="3"/>
  <c r="BU21" i="3" s="1"/>
  <c r="CC21" i="3" s="1"/>
  <c r="BP21" i="3"/>
  <c r="BN21" i="3"/>
  <c r="BK21" i="3"/>
  <c r="BG21" i="3"/>
  <c r="BC21" i="3"/>
  <c r="AY21" i="3"/>
  <c r="AU21" i="3"/>
  <c r="AQ21" i="3"/>
  <c r="AM21" i="3"/>
  <c r="AI21" i="3"/>
  <c r="AE21" i="3"/>
  <c r="AA21" i="3"/>
  <c r="F21" i="3"/>
  <c r="DE20" i="3"/>
  <c r="CW20" i="3"/>
  <c r="CV20" i="3"/>
  <c r="CU20" i="3"/>
  <c r="CX20" i="3" s="1"/>
  <c r="CT20" i="3"/>
  <c r="CP20" i="3"/>
  <c r="CL20" i="3"/>
  <c r="CH20" i="3"/>
  <c r="CA20" i="3"/>
  <c r="BZ20" i="3"/>
  <c r="BQ20" i="3"/>
  <c r="BU20" i="3" s="1"/>
  <c r="CC20" i="3" s="1"/>
  <c r="BP20" i="3"/>
  <c r="BN20" i="3"/>
  <c r="BK20" i="3"/>
  <c r="BG20" i="3"/>
  <c r="BC20" i="3"/>
  <c r="AY20" i="3"/>
  <c r="AU20" i="3"/>
  <c r="AQ20" i="3"/>
  <c r="AM20" i="3"/>
  <c r="AI20" i="3"/>
  <c r="AE20" i="3"/>
  <c r="AA20" i="3"/>
  <c r="F20" i="3"/>
  <c r="DE19" i="3"/>
  <c r="CW19" i="3"/>
  <c r="CV19" i="3"/>
  <c r="CU19" i="3"/>
  <c r="CX19" i="3" s="1"/>
  <c r="CT19" i="3"/>
  <c r="CP19" i="3"/>
  <c r="CL19" i="3"/>
  <c r="CH19" i="3"/>
  <c r="CA19" i="3"/>
  <c r="BZ19" i="3"/>
  <c r="BQ19" i="3"/>
  <c r="BU19" i="3" s="1"/>
  <c r="CC19" i="3" s="1"/>
  <c r="BP19" i="3"/>
  <c r="BN19" i="3"/>
  <c r="BK19" i="3"/>
  <c r="BG19" i="3"/>
  <c r="BC19" i="3"/>
  <c r="AY19" i="3"/>
  <c r="AU19" i="3"/>
  <c r="AQ19" i="3"/>
  <c r="AM19" i="3"/>
  <c r="AI19" i="3"/>
  <c r="AE19" i="3"/>
  <c r="AA19" i="3"/>
  <c r="F19" i="3"/>
  <c r="DE18" i="3"/>
  <c r="CW18" i="3"/>
  <c r="CV18" i="3"/>
  <c r="CU18" i="3"/>
  <c r="CT18" i="3"/>
  <c r="CP18" i="3"/>
  <c r="CL18" i="3"/>
  <c r="CH18" i="3"/>
  <c r="CA18" i="3"/>
  <c r="BZ18" i="3"/>
  <c r="BQ18" i="3"/>
  <c r="BU18" i="3" s="1"/>
  <c r="CC18" i="3" s="1"/>
  <c r="BP18" i="3"/>
  <c r="BN18" i="3"/>
  <c r="BK18" i="3"/>
  <c r="BG18" i="3"/>
  <c r="BC18" i="3"/>
  <c r="AY18" i="3"/>
  <c r="AU18" i="3"/>
  <c r="AQ18" i="3"/>
  <c r="AM18" i="3"/>
  <c r="AI18" i="3"/>
  <c r="AE18" i="3"/>
  <c r="AA18" i="3"/>
  <c r="F18" i="3"/>
  <c r="DE17" i="3"/>
  <c r="CW17" i="3"/>
  <c r="CV17" i="3"/>
  <c r="CU17" i="3"/>
  <c r="CX17" i="3" s="1"/>
  <c r="CT17" i="3"/>
  <c r="CP17" i="3"/>
  <c r="CL17" i="3"/>
  <c r="CH17" i="3"/>
  <c r="CA17" i="3"/>
  <c r="BZ17" i="3"/>
  <c r="BQ17" i="3"/>
  <c r="BU17" i="3" s="1"/>
  <c r="CC17" i="3" s="1"/>
  <c r="BP17" i="3"/>
  <c r="BN17" i="3"/>
  <c r="BK17" i="3"/>
  <c r="BG17" i="3"/>
  <c r="BC17" i="3"/>
  <c r="AY17" i="3"/>
  <c r="AU17" i="3"/>
  <c r="AQ17" i="3"/>
  <c r="AM17" i="3"/>
  <c r="AI17" i="3"/>
  <c r="AE17" i="3"/>
  <c r="AA17" i="3"/>
  <c r="F17" i="3"/>
  <c r="DE16" i="3"/>
  <c r="CW16" i="3"/>
  <c r="CV16" i="3"/>
  <c r="CU16" i="3"/>
  <c r="CX16" i="3" s="1"/>
  <c r="CT16" i="3"/>
  <c r="CP16" i="3"/>
  <c r="CL16" i="3"/>
  <c r="CH16" i="3"/>
  <c r="CA16" i="3"/>
  <c r="BZ16" i="3"/>
  <c r="BQ16" i="3"/>
  <c r="BU16" i="3" s="1"/>
  <c r="CC16" i="3" s="1"/>
  <c r="BP16" i="3"/>
  <c r="BN16" i="3"/>
  <c r="BK16" i="3"/>
  <c r="BG16" i="3"/>
  <c r="BC16" i="3"/>
  <c r="AY16" i="3"/>
  <c r="AU16" i="3"/>
  <c r="AQ16" i="3"/>
  <c r="AM16" i="3"/>
  <c r="AI16" i="3"/>
  <c r="AE16" i="3"/>
  <c r="AA16" i="3"/>
  <c r="F16" i="3"/>
  <c r="DE15" i="3"/>
  <c r="CW15" i="3"/>
  <c r="CV15" i="3"/>
  <c r="CU15" i="3"/>
  <c r="CX15" i="3" s="1"/>
  <c r="CT15" i="3"/>
  <c r="CP15" i="3"/>
  <c r="CL15" i="3"/>
  <c r="CH15" i="3"/>
  <c r="CA15" i="3"/>
  <c r="BZ15" i="3"/>
  <c r="BQ15" i="3"/>
  <c r="BU15" i="3" s="1"/>
  <c r="CC15" i="3" s="1"/>
  <c r="BP15" i="3"/>
  <c r="BN15" i="3"/>
  <c r="BK15" i="3"/>
  <c r="BG15" i="3"/>
  <c r="BC15" i="3"/>
  <c r="AY15" i="3"/>
  <c r="AU15" i="3"/>
  <c r="AQ15" i="3"/>
  <c r="AM15" i="3"/>
  <c r="AI15" i="3"/>
  <c r="AE15" i="3"/>
  <c r="AA15" i="3"/>
  <c r="F15" i="3"/>
  <c r="DE14" i="3"/>
  <c r="DE30" i="3" s="1"/>
  <c r="CW14" i="3"/>
  <c r="CV14" i="3"/>
  <c r="CV30" i="3" s="1"/>
  <c r="CU14" i="3"/>
  <c r="CU30" i="3" s="1"/>
  <c r="CT14" i="3"/>
  <c r="CT30" i="3" s="1"/>
  <c r="CP14" i="3"/>
  <c r="CP30" i="3" s="1"/>
  <c r="CL14" i="3"/>
  <c r="CH14" i="3"/>
  <c r="CH30" i="3" s="1"/>
  <c r="CA14" i="3"/>
  <c r="CA30" i="3" s="1"/>
  <c r="BZ30" i="3"/>
  <c r="BQ14" i="3"/>
  <c r="BP14" i="3"/>
  <c r="BP30" i="3" s="1"/>
  <c r="BN14" i="3"/>
  <c r="BN30" i="3" s="1"/>
  <c r="BK14" i="3"/>
  <c r="BK30" i="3" s="1"/>
  <c r="BG14" i="3"/>
  <c r="BG30" i="3" s="1"/>
  <c r="BC14" i="3"/>
  <c r="BC30" i="3" s="1"/>
  <c r="AY14" i="3"/>
  <c r="AY30" i="3" s="1"/>
  <c r="AU14" i="3"/>
  <c r="AU30" i="3" s="1"/>
  <c r="AQ14" i="3"/>
  <c r="AQ30" i="3" s="1"/>
  <c r="AM14" i="3"/>
  <c r="AM30" i="3" s="1"/>
  <c r="AI14" i="3"/>
  <c r="AI30" i="3" s="1"/>
  <c r="AE30" i="3"/>
  <c r="AA14" i="3"/>
  <c r="AA30" i="3" s="1"/>
  <c r="F14" i="3"/>
  <c r="F30" i="3" s="1"/>
  <c r="DE12" i="3"/>
  <c r="DD12" i="3"/>
  <c r="DC12" i="3"/>
  <c r="DB12" i="3"/>
  <c r="DA12" i="3"/>
  <c r="CZ12" i="3"/>
  <c r="CY12" i="3"/>
  <c r="CX12" i="3"/>
  <c r="CW12" i="3"/>
  <c r="CV12" i="3"/>
  <c r="CU12" i="3"/>
  <c r="CT12" i="3"/>
  <c r="CS12" i="3"/>
  <c r="CR12" i="3"/>
  <c r="CQ12" i="3"/>
  <c r="CP12" i="3"/>
  <c r="CO12" i="3"/>
  <c r="CN12" i="3"/>
  <c r="CM12" i="3"/>
  <c r="CL12" i="3"/>
  <c r="CK12" i="3"/>
  <c r="CJ12" i="3"/>
  <c r="CI12" i="3"/>
  <c r="CH12" i="3"/>
  <c r="CG12" i="3"/>
  <c r="CF12" i="3"/>
  <c r="CE12" i="3"/>
  <c r="CD12" i="3"/>
  <c r="CC12" i="3"/>
  <c r="CB12" i="3"/>
  <c r="CA12" i="3"/>
  <c r="BZ12" i="3"/>
  <c r="BY12" i="3"/>
  <c r="BX12" i="3"/>
  <c r="BW12" i="3"/>
  <c r="BV12" i="3"/>
  <c r="BU12" i="3"/>
  <c r="BT12" i="3"/>
  <c r="BS12" i="3"/>
  <c r="BR12" i="3"/>
  <c r="BQ12" i="3"/>
  <c r="BP12" i="3"/>
  <c r="BO12" i="3"/>
  <c r="BN12" i="3"/>
  <c r="BM12" i="3"/>
  <c r="BL12" i="3"/>
  <c r="BK12" i="3"/>
  <c r="BJ12" i="3"/>
  <c r="BI12" i="3"/>
  <c r="BH12" i="3"/>
  <c r="BG12" i="3"/>
  <c r="BF12" i="3"/>
  <c r="BE12" i="3"/>
  <c r="BD12"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B12" i="3"/>
  <c r="A12" i="3"/>
  <c r="DE11" i="3"/>
  <c r="CX11" i="3"/>
  <c r="CW11" i="3"/>
  <c r="CV11" i="3"/>
  <c r="CU11" i="3"/>
  <c r="CT11" i="3"/>
  <c r="CP11" i="3"/>
  <c r="CL11" i="3"/>
  <c r="CH11" i="3"/>
  <c r="CD11" i="3"/>
  <c r="CC11" i="3"/>
  <c r="CB11" i="3"/>
  <c r="CA11" i="3"/>
  <c r="BZ11" i="3"/>
  <c r="BV11" i="3"/>
  <c r="BU11" i="3"/>
  <c r="BT11" i="3"/>
  <c r="BR11" i="3"/>
  <c r="BQ11" i="3"/>
  <c r="BP11" i="3"/>
  <c r="BN11" i="3"/>
  <c r="BK11" i="3"/>
  <c r="BG11" i="3"/>
  <c r="BC11" i="3"/>
  <c r="AY11" i="3"/>
  <c r="AU11" i="3"/>
  <c r="AQ11" i="3"/>
  <c r="AM11" i="3"/>
  <c r="AI11" i="3"/>
  <c r="AE11" i="3"/>
  <c r="AA11" i="3"/>
  <c r="F11" i="3"/>
  <c r="CX9" i="3"/>
  <c r="CW9" i="3"/>
  <c r="CV9" i="3"/>
  <c r="CU9" i="3"/>
  <c r="CT9" i="3"/>
  <c r="CS9" i="3"/>
  <c r="CR9" i="3"/>
  <c r="CQ9" i="3"/>
  <c r="CP9" i="3"/>
  <c r="CO9" i="3"/>
  <c r="CN9" i="3"/>
  <c r="CM9" i="3"/>
  <c r="CL9" i="3"/>
  <c r="CK9" i="3"/>
  <c r="CJ9" i="3"/>
  <c r="CI9" i="3"/>
  <c r="CH9" i="3"/>
  <c r="CG9" i="3"/>
  <c r="CF9" i="3"/>
  <c r="CE9" i="3"/>
  <c r="BG9" i="3"/>
  <c r="BF9" i="3"/>
  <c r="BE9" i="3"/>
  <c r="BD9" i="3"/>
  <c r="BC9" i="3"/>
  <c r="BB9" i="3"/>
  <c r="BA9" i="3"/>
  <c r="AZ9" i="3"/>
  <c r="AY9" i="3"/>
  <c r="AX9" i="3"/>
  <c r="AW9" i="3"/>
  <c r="AV9" i="3"/>
  <c r="AU9" i="3"/>
  <c r="AT9" i="3"/>
  <c r="AS9" i="3"/>
  <c r="AR9" i="3"/>
  <c r="CD8" i="3"/>
  <c r="CC8" i="3"/>
  <c r="CB8" i="3"/>
  <c r="BZ8" i="3"/>
  <c r="BY8" i="3"/>
  <c r="BX8" i="3"/>
  <c r="BW8" i="3"/>
  <c r="BV8" i="3"/>
  <c r="BU8" i="3"/>
  <c r="BT8" i="3"/>
  <c r="BR8" i="3"/>
  <c r="BQ8" i="3"/>
  <c r="BP8" i="3"/>
  <c r="BN8" i="3"/>
  <c r="BM8" i="3"/>
  <c r="BL8" i="3"/>
  <c r="BK8" i="3"/>
  <c r="BJ8" i="3"/>
  <c r="BI8" i="3"/>
  <c r="BH8" i="3"/>
  <c r="AQ8" i="3"/>
  <c r="AP8" i="3"/>
  <c r="AO8" i="3"/>
  <c r="AN8" i="3"/>
  <c r="AM8" i="3"/>
  <c r="AL8" i="3"/>
  <c r="AK8" i="3"/>
  <c r="AJ8" i="3"/>
  <c r="AI8" i="3"/>
  <c r="AH8" i="3"/>
  <c r="AG8" i="3"/>
  <c r="AF8" i="3"/>
  <c r="AE8" i="3"/>
  <c r="AD8" i="3"/>
  <c r="AC8" i="3"/>
  <c r="AB8" i="3"/>
  <c r="CM7" i="3"/>
  <c r="CU7" i="3" s="1"/>
  <c r="AZ7" i="3"/>
  <c r="AF29" i="2"/>
  <c r="AE29" i="2"/>
  <c r="AD29" i="2"/>
  <c r="AC29" i="2"/>
  <c r="AB29" i="2"/>
  <c r="AA29" i="2"/>
  <c r="Z29" i="2"/>
  <c r="Y29" i="2"/>
  <c r="X29" i="2"/>
  <c r="W29" i="2"/>
  <c r="V29" i="2"/>
  <c r="U29" i="2"/>
  <c r="T29" i="2"/>
  <c r="S29" i="2"/>
  <c r="R29" i="2"/>
  <c r="Q29" i="2"/>
  <c r="P29" i="2"/>
  <c r="O29" i="2"/>
  <c r="N29" i="2"/>
  <c r="M29" i="2"/>
  <c r="AF28" i="2"/>
  <c r="AE28" i="2"/>
  <c r="AD28" i="2"/>
  <c r="AC28" i="2"/>
  <c r="AB28" i="2"/>
  <c r="AA28" i="2"/>
  <c r="Z28" i="2"/>
  <c r="Y28" i="2"/>
  <c r="X28" i="2"/>
  <c r="W28" i="2"/>
  <c r="V28" i="2"/>
  <c r="U28" i="2"/>
  <c r="T28" i="2"/>
  <c r="S28" i="2"/>
  <c r="R28" i="2"/>
  <c r="Q28" i="2"/>
  <c r="P28" i="2"/>
  <c r="O28" i="2"/>
  <c r="N28" i="2"/>
  <c r="M28" i="2"/>
  <c r="AF27" i="2"/>
  <c r="AE27" i="2"/>
  <c r="AD27" i="2"/>
  <c r="AC27" i="2"/>
  <c r="AB27" i="2"/>
  <c r="AA27" i="2"/>
  <c r="Z27" i="2"/>
  <c r="Y27" i="2"/>
  <c r="X27" i="2"/>
  <c r="W27" i="2"/>
  <c r="V27" i="2"/>
  <c r="U27" i="2"/>
  <c r="T27" i="2"/>
  <c r="S27" i="2"/>
  <c r="R27" i="2"/>
  <c r="Q27" i="2"/>
  <c r="P27" i="2"/>
  <c r="O27" i="2"/>
  <c r="N27" i="2"/>
  <c r="M27" i="2"/>
  <c r="AF26" i="2"/>
  <c r="AE26" i="2"/>
  <c r="AD26" i="2"/>
  <c r="AC26" i="2"/>
  <c r="AB26" i="2"/>
  <c r="AA26" i="2"/>
  <c r="Z26" i="2"/>
  <c r="Y26" i="2"/>
  <c r="X26" i="2"/>
  <c r="W26" i="2"/>
  <c r="V26" i="2"/>
  <c r="U26" i="2"/>
  <c r="T26" i="2"/>
  <c r="S26" i="2"/>
  <c r="R26" i="2"/>
  <c r="Q26" i="2"/>
  <c r="P26" i="2"/>
  <c r="O26" i="2"/>
  <c r="N26" i="2"/>
  <c r="M26" i="2"/>
  <c r="AF25" i="2"/>
  <c r="AE25" i="2"/>
  <c r="AD25" i="2"/>
  <c r="AC25" i="2"/>
  <c r="AB25" i="2"/>
  <c r="AA25" i="2"/>
  <c r="Z25" i="2"/>
  <c r="Y25" i="2"/>
  <c r="X25" i="2"/>
  <c r="W25" i="2"/>
  <c r="V25" i="2"/>
  <c r="U25" i="2"/>
  <c r="T25" i="2"/>
  <c r="S25" i="2"/>
  <c r="R25" i="2"/>
  <c r="Q25" i="2"/>
  <c r="P25" i="2"/>
  <c r="O25" i="2"/>
  <c r="N25" i="2"/>
  <c r="M25" i="2"/>
  <c r="AF24" i="2"/>
  <c r="AE24" i="2"/>
  <c r="AD24" i="2"/>
  <c r="AC24" i="2"/>
  <c r="AB24" i="2"/>
  <c r="AA24" i="2"/>
  <c r="Z24" i="2"/>
  <c r="Y24" i="2"/>
  <c r="X24" i="2"/>
  <c r="W24" i="2"/>
  <c r="V24" i="2"/>
  <c r="U24" i="2"/>
  <c r="T24" i="2"/>
  <c r="S24" i="2"/>
  <c r="R24" i="2"/>
  <c r="Q24" i="2"/>
  <c r="P24" i="2"/>
  <c r="O24" i="2"/>
  <c r="N24" i="2"/>
  <c r="M24" i="2"/>
  <c r="AF23" i="2"/>
  <c r="AE23" i="2"/>
  <c r="AD23" i="2"/>
  <c r="AC23" i="2"/>
  <c r="AB23" i="2"/>
  <c r="AA23" i="2"/>
  <c r="Z23" i="2"/>
  <c r="Y23" i="2"/>
  <c r="X23" i="2"/>
  <c r="W23" i="2"/>
  <c r="V23" i="2"/>
  <c r="U23" i="2"/>
  <c r="T23" i="2"/>
  <c r="S23" i="2"/>
  <c r="R23" i="2"/>
  <c r="Q23" i="2"/>
  <c r="P23" i="2"/>
  <c r="O23" i="2"/>
  <c r="N23" i="2"/>
  <c r="M23" i="2"/>
  <c r="AF22" i="2"/>
  <c r="AE22" i="2"/>
  <c r="AD22" i="2"/>
  <c r="AC22" i="2"/>
  <c r="AB22" i="2"/>
  <c r="AA22" i="2"/>
  <c r="Z22" i="2"/>
  <c r="Y22" i="2"/>
  <c r="X22" i="2"/>
  <c r="W22" i="2"/>
  <c r="V22" i="2"/>
  <c r="U22" i="2"/>
  <c r="T22" i="2"/>
  <c r="S22" i="2"/>
  <c r="R22" i="2"/>
  <c r="Q22" i="2"/>
  <c r="P22" i="2"/>
  <c r="O22" i="2"/>
  <c r="N22" i="2"/>
  <c r="M22" i="2"/>
  <c r="AF21" i="2"/>
  <c r="AE21" i="2"/>
  <c r="AD21" i="2"/>
  <c r="AC21" i="2"/>
  <c r="AB21" i="2"/>
  <c r="AA21" i="2"/>
  <c r="Z21" i="2"/>
  <c r="Y21" i="2"/>
  <c r="X21" i="2"/>
  <c r="W21" i="2"/>
  <c r="V21" i="2"/>
  <c r="U21" i="2"/>
  <c r="T21" i="2"/>
  <c r="S21" i="2"/>
  <c r="R21" i="2"/>
  <c r="Q21" i="2"/>
  <c r="P21" i="2"/>
  <c r="O21" i="2"/>
  <c r="N21" i="2"/>
  <c r="M21" i="2"/>
  <c r="AF20" i="2"/>
  <c r="AE20" i="2"/>
  <c r="AD20" i="2"/>
  <c r="AC20" i="2"/>
  <c r="AB20" i="2"/>
  <c r="AA20" i="2"/>
  <c r="Z20" i="2"/>
  <c r="Y20" i="2"/>
  <c r="X20" i="2"/>
  <c r="W20" i="2"/>
  <c r="V20" i="2"/>
  <c r="U20" i="2"/>
  <c r="T20" i="2"/>
  <c r="S20" i="2"/>
  <c r="R20" i="2"/>
  <c r="Q20" i="2"/>
  <c r="P20" i="2"/>
  <c r="O20" i="2"/>
  <c r="N20" i="2"/>
  <c r="M20" i="2"/>
  <c r="AF19" i="2"/>
  <c r="AE19" i="2"/>
  <c r="AD19" i="2"/>
  <c r="AC19" i="2"/>
  <c r="AB19" i="2"/>
  <c r="AA19" i="2"/>
  <c r="Z19" i="2"/>
  <c r="Y19" i="2"/>
  <c r="X19" i="2"/>
  <c r="W19" i="2"/>
  <c r="V19" i="2"/>
  <c r="U19" i="2"/>
  <c r="T19" i="2"/>
  <c r="S19" i="2"/>
  <c r="R19" i="2"/>
  <c r="Q19" i="2"/>
  <c r="P19" i="2"/>
  <c r="O19" i="2"/>
  <c r="N19" i="2"/>
  <c r="M19" i="2"/>
  <c r="AF18" i="2"/>
  <c r="AE18" i="2"/>
  <c r="AD18" i="2"/>
  <c r="AC18" i="2"/>
  <c r="AB18" i="2"/>
  <c r="AA18" i="2"/>
  <c r="Z18" i="2"/>
  <c r="Y18" i="2"/>
  <c r="X18" i="2"/>
  <c r="W18" i="2"/>
  <c r="V18" i="2"/>
  <c r="U18" i="2"/>
  <c r="T18" i="2"/>
  <c r="S18" i="2"/>
  <c r="R18" i="2"/>
  <c r="Q18" i="2"/>
  <c r="P18" i="2"/>
  <c r="O18" i="2"/>
  <c r="N18" i="2"/>
  <c r="M18" i="2"/>
  <c r="AF17" i="2"/>
  <c r="AE17" i="2"/>
  <c r="AD17" i="2"/>
  <c r="AC17" i="2"/>
  <c r="AB17" i="2"/>
  <c r="AA17" i="2"/>
  <c r="Z17" i="2"/>
  <c r="Y17" i="2"/>
  <c r="X17" i="2"/>
  <c r="W17" i="2"/>
  <c r="V17" i="2"/>
  <c r="U17" i="2"/>
  <c r="T17" i="2"/>
  <c r="S17" i="2"/>
  <c r="R17" i="2"/>
  <c r="Q17" i="2"/>
  <c r="P17" i="2"/>
  <c r="O17" i="2"/>
  <c r="N17" i="2"/>
  <c r="M17" i="2"/>
  <c r="AF16" i="2"/>
  <c r="AE16" i="2"/>
  <c r="AD16" i="2"/>
  <c r="AC16" i="2"/>
  <c r="AB16" i="2"/>
  <c r="AA16" i="2"/>
  <c r="Z16" i="2"/>
  <c r="Y16" i="2"/>
  <c r="X16" i="2"/>
  <c r="W16" i="2"/>
  <c r="V16" i="2"/>
  <c r="U16" i="2"/>
  <c r="T16" i="2"/>
  <c r="S16" i="2"/>
  <c r="R16" i="2"/>
  <c r="Q16" i="2"/>
  <c r="P16" i="2"/>
  <c r="O16" i="2"/>
  <c r="N16" i="2"/>
  <c r="M16" i="2"/>
  <c r="AF15" i="2"/>
  <c r="AE15" i="2"/>
  <c r="AD15" i="2"/>
  <c r="AC15" i="2"/>
  <c r="AB15" i="2"/>
  <c r="AA15" i="2"/>
  <c r="Z15" i="2"/>
  <c r="Y15" i="2"/>
  <c r="X15" i="2"/>
  <c r="W15" i="2"/>
  <c r="V15" i="2"/>
  <c r="U15" i="2"/>
  <c r="T15" i="2"/>
  <c r="S15" i="2"/>
  <c r="R15" i="2"/>
  <c r="Q15" i="2"/>
  <c r="P15" i="2"/>
  <c r="O15" i="2"/>
  <c r="N15" i="2"/>
  <c r="M15" i="2"/>
  <c r="AF14" i="2"/>
  <c r="AF30" i="2" s="1"/>
  <c r="AE14" i="2"/>
  <c r="AE30" i="2" s="1"/>
  <c r="AD14" i="2"/>
  <c r="AD30" i="2" s="1"/>
  <c r="AC14" i="2"/>
  <c r="AC30" i="2" s="1"/>
  <c r="AB14" i="2"/>
  <c r="AB30" i="2" s="1"/>
  <c r="AA14" i="2"/>
  <c r="AA30" i="2" s="1"/>
  <c r="Z14" i="2"/>
  <c r="Z30" i="2" s="1"/>
  <c r="Y14" i="2"/>
  <c r="Y30" i="2" s="1"/>
  <c r="X14" i="2"/>
  <c r="X30" i="2" s="1"/>
  <c r="W14" i="2"/>
  <c r="W30" i="2" s="1"/>
  <c r="V14" i="2"/>
  <c r="V30" i="2" s="1"/>
  <c r="U14" i="2"/>
  <c r="U30" i="2" s="1"/>
  <c r="T14" i="2"/>
  <c r="T30" i="2" s="1"/>
  <c r="S14" i="2"/>
  <c r="S30" i="2" s="1"/>
  <c r="R14" i="2"/>
  <c r="R30" i="2" s="1"/>
  <c r="Q14" i="2"/>
  <c r="Q30" i="2" s="1"/>
  <c r="P14" i="2"/>
  <c r="P30" i="2" s="1"/>
  <c r="O14" i="2"/>
  <c r="O30" i="2" s="1"/>
  <c r="N14" i="2"/>
  <c r="N30" i="2" s="1"/>
  <c r="M14" i="2"/>
  <c r="M30" i="2" s="1"/>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12" i="2"/>
  <c r="C12" i="2"/>
  <c r="B12" i="2"/>
  <c r="A12" i="2"/>
  <c r="AZ11" i="2"/>
  <c r="AY11" i="2"/>
  <c r="AX11" i="2"/>
  <c r="AW11" i="2"/>
  <c r="AV11" i="2"/>
  <c r="AU11" i="2"/>
  <c r="AT11" i="2"/>
  <c r="AS11" i="2"/>
  <c r="AR11" i="2"/>
  <c r="AQ11" i="2"/>
  <c r="AJ11" i="2"/>
  <c r="AF11" i="2"/>
  <c r="AE11" i="2"/>
  <c r="AD11" i="2"/>
  <c r="AC11" i="2"/>
  <c r="AB11" i="2"/>
  <c r="AA11" i="2"/>
  <c r="Z11" i="2"/>
  <c r="Y11" i="2"/>
  <c r="X11" i="2"/>
  <c r="W11" i="2"/>
  <c r="V11" i="2"/>
  <c r="U11" i="2"/>
  <c r="T11" i="2"/>
  <c r="S11" i="2"/>
  <c r="R11" i="2"/>
  <c r="Q11" i="2"/>
  <c r="P11" i="2"/>
  <c r="O11" i="2"/>
  <c r="N11" i="2"/>
  <c r="M11" i="2"/>
  <c r="L11" i="2"/>
  <c r="G11" i="2"/>
  <c r="AM11" i="2" s="1"/>
  <c r="AF9" i="2"/>
  <c r="AE9" i="2"/>
  <c r="AD9" i="2"/>
  <c r="AC9" i="2"/>
  <c r="AB9" i="2"/>
  <c r="AA9" i="2"/>
  <c r="Z9" i="2"/>
  <c r="Y9" i="2"/>
  <c r="X9" i="2"/>
  <c r="W9" i="2"/>
  <c r="V9" i="2"/>
  <c r="U9" i="2"/>
  <c r="T9" i="2"/>
  <c r="S9" i="2"/>
  <c r="R9" i="2"/>
  <c r="Q9" i="2"/>
  <c r="P9" i="2"/>
  <c r="O9" i="2"/>
  <c r="AE8" i="2"/>
  <c r="AC8" i="2"/>
  <c r="U8" i="2"/>
  <c r="G8" i="2"/>
  <c r="F8" i="2"/>
  <c r="AU7" i="2"/>
  <c r="AO7" i="2"/>
  <c r="AG7" i="2"/>
  <c r="R29" i="18"/>
  <c r="Q29" i="18"/>
  <c r="P29" i="18"/>
  <c r="O29" i="18"/>
  <c r="P30" i="18"/>
  <c r="R30" i="18"/>
  <c r="O30" i="18"/>
  <c r="AD12" i="18"/>
  <c r="AC12" i="18"/>
  <c r="AB12" i="18"/>
  <c r="AA12" i="18"/>
  <c r="Z12" i="18"/>
  <c r="Y12" i="18"/>
  <c r="X12" i="18"/>
  <c r="W12" i="18"/>
  <c r="V12" i="18"/>
  <c r="U12" i="18"/>
  <c r="T12" i="18"/>
  <c r="S12" i="18"/>
  <c r="R12" i="18"/>
  <c r="Q12" i="18"/>
  <c r="P12" i="18"/>
  <c r="O12" i="18"/>
  <c r="N12" i="18"/>
  <c r="P11" i="18" s="1"/>
  <c r="L12" i="18"/>
  <c r="K12" i="18"/>
  <c r="G12" i="18"/>
  <c r="F12" i="18"/>
  <c r="E12" i="18"/>
  <c r="D12" i="18"/>
  <c r="C12" i="18"/>
  <c r="B12" i="18"/>
  <c r="A12" i="18"/>
  <c r="R11" i="18"/>
  <c r="Q11" i="18"/>
  <c r="N11" i="18"/>
  <c r="G11" i="18"/>
  <c r="U11" i="18" s="1"/>
  <c r="V11" i="18" s="1"/>
  <c r="R9" i="18"/>
  <c r="Q9" i="18"/>
  <c r="G8" i="18"/>
  <c r="F8" i="18"/>
  <c r="C28" i="1"/>
  <c r="C26" i="1"/>
  <c r="C25" i="1"/>
  <c r="C24" i="1"/>
  <c r="O11" i="18" l="1"/>
  <c r="AO11" i="2"/>
  <c r="AN11" i="2"/>
  <c r="AP11" i="2" s="1"/>
  <c r="AL11" i="2"/>
  <c r="AK11" i="2" s="1"/>
  <c r="BU14" i="3"/>
  <c r="BQ30" i="3"/>
  <c r="BT15" i="3"/>
  <c r="BR15" i="3"/>
  <c r="BT16" i="3"/>
  <c r="BR16" i="3"/>
  <c r="BT17" i="3"/>
  <c r="BR17" i="3"/>
  <c r="BT18" i="3"/>
  <c r="BR18" i="3"/>
  <c r="CX18" i="3"/>
  <c r="BT19" i="3"/>
  <c r="BR19" i="3"/>
  <c r="BT20" i="3"/>
  <c r="BR20" i="3"/>
  <c r="BT21" i="3"/>
  <c r="BR21" i="3"/>
  <c r="BT22" i="3"/>
  <c r="BR22" i="3"/>
  <c r="BT23" i="3"/>
  <c r="BR23" i="3"/>
  <c r="BT24" i="3"/>
  <c r="BR24" i="3"/>
  <c r="BT25" i="3"/>
  <c r="BR25" i="3"/>
  <c r="BT26" i="3"/>
  <c r="BR26" i="3"/>
  <c r="BT27" i="3"/>
  <c r="BR27" i="3"/>
  <c r="BT28" i="3"/>
  <c r="BR28" i="3"/>
  <c r="BT29" i="3"/>
  <c r="BR29" i="3"/>
  <c r="CU29" i="3"/>
  <c r="CX29" i="3" s="1"/>
  <c r="CL29" i="3"/>
  <c r="Q30" i="5"/>
  <c r="AB30" i="5"/>
  <c r="Q30" i="18"/>
  <c r="CL30" i="3"/>
  <c r="X30" i="5"/>
  <c r="CW30" i="3"/>
  <c r="CX30" i="3"/>
  <c r="BR14" i="3"/>
  <c r="BR30" i="3" s="1"/>
  <c r="BT14" i="3"/>
  <c r="CC14" i="3"/>
  <c r="CC30" i="3" s="1"/>
  <c r="BU30" i="3"/>
  <c r="BV14" i="3"/>
  <c r="CB29" i="3" l="1"/>
  <c r="CD29" i="3" s="1"/>
  <c r="BV29" i="3"/>
  <c r="CB28" i="3"/>
  <c r="CD28" i="3" s="1"/>
  <c r="BV28" i="3"/>
  <c r="CB27" i="3"/>
  <c r="CD27" i="3" s="1"/>
  <c r="BV27" i="3"/>
  <c r="CB26" i="3"/>
  <c r="CD26" i="3" s="1"/>
  <c r="BV26" i="3"/>
  <c r="CB25" i="3"/>
  <c r="CD25" i="3" s="1"/>
  <c r="BV25" i="3"/>
  <c r="CB24" i="3"/>
  <c r="CD24" i="3" s="1"/>
  <c r="BV24" i="3"/>
  <c r="CB23" i="3"/>
  <c r="CD23" i="3" s="1"/>
  <c r="BV23" i="3"/>
  <c r="CB22" i="3"/>
  <c r="CD22" i="3" s="1"/>
  <c r="BV22" i="3"/>
  <c r="CB21" i="3"/>
  <c r="CD21" i="3" s="1"/>
  <c r="BV21" i="3"/>
  <c r="CB20" i="3"/>
  <c r="CD20" i="3" s="1"/>
  <c r="BV20" i="3"/>
  <c r="CB19" i="3"/>
  <c r="CD19" i="3" s="1"/>
  <c r="BV19" i="3"/>
  <c r="CB18" i="3"/>
  <c r="CD18" i="3" s="1"/>
  <c r="BV18" i="3"/>
  <c r="CB17" i="3"/>
  <c r="CD17" i="3" s="1"/>
  <c r="BV17" i="3"/>
  <c r="CB16" i="3"/>
  <c r="CD16" i="3" s="1"/>
  <c r="BV16" i="3"/>
  <c r="CB15" i="3"/>
  <c r="CD15" i="3" s="1"/>
  <c r="BV15" i="3"/>
  <c r="BV30" i="3" s="1"/>
  <c r="CB14" i="3"/>
  <c r="BT30" i="3"/>
  <c r="CB30" i="3" l="1"/>
  <c r="CD14" i="3"/>
  <c r="CD30" i="3" s="1"/>
</calcChain>
</file>

<file path=xl/sharedStrings.xml><?xml version="1.0" encoding="utf-8"?>
<sst xmlns="http://schemas.openxmlformats.org/spreadsheetml/2006/main" count="1657" uniqueCount="661">
  <si>
    <t>Annex A.1R</t>
  </si>
  <si>
    <t>[Name of Registered Business Entity]</t>
  </si>
  <si>
    <t>General Information on Income Tax Incentives for [Calendar/Fiscal Year of 20XX] (RA No. 9513)</t>
  </si>
  <si>
    <t>non-timebound incentives are not included</t>
  </si>
  <si>
    <t>e.g.,RE Developer that is a REIT</t>
  </si>
  <si>
    <t>For FIRB Use</t>
  </si>
  <si>
    <t>Income Tax Incentives</t>
  </si>
  <si>
    <t>Feed in Tarrif</t>
  </si>
  <si>
    <t>TIN</t>
  </si>
  <si>
    <t>IPA</t>
  </si>
  <si>
    <t>COR/CRTE</t>
  </si>
  <si>
    <t>Registration classification</t>
  </si>
  <si>
    <t>In Missionary Area?</t>
  </si>
  <si>
    <t>End of taxable year</t>
  </si>
  <si>
    <t>Duration of incentives (in years)</t>
  </si>
  <si>
    <t>Entitlement to tax incentives</t>
  </si>
  <si>
    <t>Availment of  income tax incentives (CURRENT YEAR)</t>
  </si>
  <si>
    <t>Entitled to Feed-in Tarrif?</t>
  </si>
  <si>
    <t>RE Source</t>
  </si>
  <si>
    <t>Feed-in Tariff</t>
  </si>
  <si>
    <t>Total generation for the year (in MW)</t>
  </si>
  <si>
    <t>Project/Activity Name</t>
  </si>
  <si>
    <t>Previous year</t>
  </si>
  <si>
    <t>Current year</t>
  </si>
  <si>
    <t>According to activity</t>
  </si>
  <si>
    <t>According to investment</t>
  </si>
  <si>
    <t>ITH</t>
  </si>
  <si>
    <t>Duty</t>
  </si>
  <si>
    <t>Income tax holiday</t>
  </si>
  <si>
    <t>Duty exemption</t>
  </si>
  <si>
    <t>Accelerated Depreciation?</t>
  </si>
  <si>
    <t>Other tax incentives applicable</t>
  </si>
  <si>
    <t>ITH?</t>
  </si>
  <si>
    <t>10% CIT?</t>
  </si>
  <si>
    <t>Tax Credit (Import Equivalent)?</t>
  </si>
  <si>
    <t>Tax Exemption of Carbon Credits?</t>
  </si>
  <si>
    <t>Others?</t>
  </si>
  <si>
    <t>No.</t>
  </si>
  <si>
    <t>Date issued</t>
  </si>
  <si>
    <t>Total</t>
  </si>
  <si>
    <t>Unused</t>
  </si>
  <si>
    <t>Start</t>
  </si>
  <si>
    <t>End</t>
  </si>
  <si>
    <t>000-000-000-000</t>
  </si>
  <si>
    <t>MM/DD/YYYY</t>
  </si>
  <si>
    <t>Classification of activity registered in accordance to RA 9513</t>
  </si>
  <si>
    <t xml:space="preserve">New Investment and </t>
  </si>
  <si>
    <t>Y/N</t>
  </si>
  <si>
    <t>MM/DD/YYYY
or N/A, if not applicable</t>
  </si>
  <si>
    <t>Other tax incentives
NOT COVERED by RA No. 9513</t>
  </si>
  <si>
    <t>Enumerate</t>
  </si>
  <si>
    <t>N/A (if not entitled to feed-in tariff)</t>
  </si>
  <si>
    <t>BOI</t>
  </si>
  <si>
    <t>New Operator of (N) MW (Place) Hydroelectric Power Plant</t>
  </si>
  <si>
    <t>2021-001</t>
  </si>
  <si>
    <t>RE Developer</t>
  </si>
  <si>
    <t>New Investment</t>
  </si>
  <si>
    <t>N</t>
  </si>
  <si>
    <t>12/31/2021</t>
  </si>
  <si>
    <t xml:space="preserve"> tax deduction on dividends (REIT)</t>
  </si>
  <si>
    <t>Y</t>
  </si>
  <si>
    <t>N/A</t>
  </si>
  <si>
    <t>Hydropower</t>
  </si>
  <si>
    <t>TOTAL</t>
  </si>
  <si>
    <t>Cash Incentive</t>
  </si>
  <si>
    <t>Certified by:</t>
  </si>
  <si>
    <t>Special RPT on equipment</t>
  </si>
  <si>
    <t>Accelerated Depreciation</t>
  </si>
  <si>
    <t>General Instructions</t>
  </si>
  <si>
    <r>
      <rPr>
        <sz val="12"/>
        <color theme="1"/>
        <rFont val="Calibri"/>
        <family val="2"/>
      </rPr>
      <t xml:space="preserve">1. Supply the following sheets with </t>
    </r>
    <r>
      <rPr>
        <b/>
        <sz val="12"/>
        <color theme="1"/>
        <rFont val="Calibri"/>
        <family val="2"/>
      </rPr>
      <t xml:space="preserve">project/activity level </t>
    </r>
    <r>
      <rPr>
        <sz val="12"/>
        <color theme="1"/>
        <rFont val="Calibri"/>
        <family val="2"/>
      </rPr>
      <t xml:space="preserve">information. </t>
    </r>
    <r>
      <rPr>
        <b/>
        <sz val="12"/>
        <color theme="1"/>
        <rFont val="Calibri"/>
        <family val="2"/>
      </rPr>
      <t>Each separate project shall have their own row.</t>
    </r>
  </si>
  <si>
    <t>2. Input all projects/activities registered under an IPA, regardless of whether they benefit from tax incentives or not.</t>
  </si>
  <si>
    <r>
      <rPr>
        <sz val="12"/>
        <color theme="1"/>
        <rFont val="Calibri"/>
        <family val="2"/>
      </rPr>
      <t xml:space="preserve">3. Please </t>
    </r>
    <r>
      <rPr>
        <b/>
        <sz val="12"/>
        <color theme="1"/>
        <rFont val="Calibri"/>
        <family val="2"/>
      </rPr>
      <t>do not leave any column blank</t>
    </r>
    <r>
      <rPr>
        <sz val="12"/>
        <color theme="1"/>
        <rFont val="Calibri"/>
        <family val="2"/>
      </rPr>
      <t>. If a field is not applicable, please type 'N/A'. If the value is nil, please input '0'.</t>
    </r>
  </si>
  <si>
    <r>
      <rPr>
        <sz val="12"/>
        <color theme="1"/>
        <rFont val="Calibri"/>
        <family val="2"/>
      </rPr>
      <t xml:space="preserve">4. Unless expressly provided, all monetary inputs must be in </t>
    </r>
    <r>
      <rPr>
        <b/>
        <sz val="12"/>
        <color theme="1"/>
        <rFont val="Calibri"/>
        <family val="2"/>
      </rPr>
      <t>Philippine Pesos (PHP) absolute values</t>
    </r>
    <r>
      <rPr>
        <sz val="12"/>
        <color theme="1"/>
        <rFont val="Calibri"/>
        <family val="2"/>
      </rPr>
      <t>.</t>
    </r>
  </si>
  <si>
    <r>
      <rPr>
        <sz val="12"/>
        <color theme="1"/>
        <rFont val="Calibri"/>
        <family val="2"/>
      </rPr>
      <t xml:space="preserve">5. Only use the </t>
    </r>
    <r>
      <rPr>
        <b/>
        <sz val="12"/>
        <color theme="1"/>
        <rFont val="Calibri"/>
        <family val="2"/>
      </rPr>
      <t>calendar year for sheet B.3</t>
    </r>
  </si>
  <si>
    <t>6. Only submit this report as an Excel file. Do not protect sheets with passwords inaccessible to the IPA, FIRB, and BIR.</t>
  </si>
  <si>
    <t>7. Cells highlighted dark gray will no longer be filled-out. These cells contain formulae that are automatically populated by the template. Please do not input any value in these cells. These cells are also locked/protected and cannot be edited.</t>
  </si>
  <si>
    <t>8. As a guide in filling-out the template, sample data is provided. The sample data is highlighted black and in white font color.</t>
  </si>
  <si>
    <r>
      <t xml:space="preserve">9. </t>
    </r>
    <r>
      <rPr>
        <b/>
        <sz val="12"/>
        <color theme="1"/>
        <rFont val="Calibri"/>
        <family val="2"/>
      </rPr>
      <t>Delete or hide the sample data when accomplishing the TIMTA</t>
    </r>
    <r>
      <rPr>
        <sz val="12"/>
        <color theme="1"/>
        <rFont val="Calibri"/>
        <family val="2"/>
      </rPr>
      <t>.</t>
    </r>
  </si>
  <si>
    <t>10. Click on the links to access descriptions and instructions on the fields to fill-in.</t>
  </si>
  <si>
    <t>11. For RBEs with projects not entitled to any tax incentives, kindly disclose the requestered fields in a separate row with project name "unregistered project/s" in order for the totals of each field to equal the  legal entity level reported amounts.</t>
  </si>
  <si>
    <t>Header</t>
  </si>
  <si>
    <t>Code</t>
  </si>
  <si>
    <t>Description</t>
  </si>
  <si>
    <t>Basis</t>
  </si>
  <si>
    <t>General Information on Income Tax Incentives per Project/Activity (CREATE/TRANSITORY)</t>
  </si>
  <si>
    <t>(A)</t>
  </si>
  <si>
    <t xml:space="preserve">Tax identification number (TIN) as indicated in the Registered Business Enterprise's (RBEs) BIR registration (BIR Form 2303). The TIN must include the branch code when applicable.
</t>
  </si>
  <si>
    <t>BIR</t>
  </si>
  <si>
    <t>(B)</t>
  </si>
  <si>
    <t xml:space="preserve">Investment Promotions Agency (IPA) in which the project is registered.
</t>
  </si>
  <si>
    <t>IPA Registration</t>
  </si>
  <si>
    <t xml:space="preserve">COR/CRTE </t>
  </si>
  <si>
    <t xml:space="preserve">     Project/Activity name</t>
  </si>
  <si>
    <t>(C)</t>
  </si>
  <si>
    <t xml:space="preserve">The project/ activity name as specified in the COR/CRTE. Please ensure that the project/activity name to be indicated is uniform across all sheets.
If you have multiple projects, please ensure that the project/activity name is unique to each of the projects.
</t>
  </si>
  <si>
    <t xml:space="preserve">     Previous year</t>
  </si>
  <si>
    <t>(D)-(E)</t>
  </si>
  <si>
    <t xml:space="preserve">The COR/CRTE registration number from the previous year if the project had its registration number changed for the current year (i.e., renewal of CRTE). Please input the registration number of the current year if the registration no. did not change from the previous year.
</t>
  </si>
  <si>
    <t xml:space="preserve">     Current year</t>
  </si>
  <si>
    <t>(F)-(G)</t>
  </si>
  <si>
    <t xml:space="preserve">The COR/CRTE registration number of the project for the current year.
</t>
  </si>
  <si>
    <t>A.1</t>
  </si>
  <si>
    <t>(H)</t>
  </si>
  <si>
    <t xml:space="preserve">Indicate if the project registration was before (Pre-CREATE or transitory) or upon the effectivity of CREATE.
Projects registered under CREATE may either be "new" or an "expansion".
</t>
  </si>
  <si>
    <t>IPA Registration/ CREATE Act</t>
  </si>
  <si>
    <t>(I)</t>
  </si>
  <si>
    <t xml:space="preserve">Indicate if the project is a domestic or export enterprise in accordance with the definition specified in the implementing rules and regulations (IRR) of CREATE .
</t>
  </si>
  <si>
    <t>(J)</t>
  </si>
  <si>
    <t xml:space="preserve">Project/activity classification under manufacturing per Philippine Standard Industrial Classification (PSIC).
</t>
  </si>
  <si>
    <t>PSIC</t>
  </si>
  <si>
    <t>Tier</t>
  </si>
  <si>
    <t>(K)</t>
  </si>
  <si>
    <t xml:space="preserve">If the project is registered under CREATE, please indicate its appropriate tier classification. Otherwise, select "N/A.".
</t>
  </si>
  <si>
    <t>(L)</t>
  </si>
  <si>
    <r>
      <rPr>
        <sz val="12"/>
        <color rgb="FF000000"/>
        <rFont val="Calibri"/>
      </rPr>
      <t xml:space="preserve">End of the </t>
    </r>
    <r>
      <rPr>
        <u/>
        <sz val="12"/>
        <color rgb="FF000000"/>
        <rFont val="Calibri"/>
      </rPr>
      <t>current</t>
    </r>
    <r>
      <rPr>
        <sz val="12"/>
        <color rgb="FF000000"/>
        <rFont val="Calibri"/>
      </rPr>
      <t xml:space="preserve"> taxable year of the RBE.
</t>
    </r>
  </si>
  <si>
    <t>Duration of Incentives (in years)</t>
  </si>
  <si>
    <t>(M)-(AF)</t>
  </si>
  <si>
    <t xml:space="preserve">Do not modify. Data will be auto-computed duration of incentives for FIRB purposes.
</t>
  </si>
  <si>
    <t>IPA registration</t>
  </si>
  <si>
    <t xml:space="preserve">     Pre-CREATE Incentives</t>
  </si>
  <si>
    <t>(AG)-(AN)</t>
  </si>
  <si>
    <t xml:space="preserve">Incentives granted under the transitory provisions of CREATE Act.
</t>
  </si>
  <si>
    <t xml:space="preserve">          Income tax holiday (ITH)</t>
  </si>
  <si>
    <t>(AG)-(AH)</t>
  </si>
  <si>
    <t xml:space="preserve">Indicate the start and end dates when the project/activity benefitted from the ITH.
If the project/activity never benefitted from the ITH, type N/A for the start and end dates.
</t>
  </si>
  <si>
    <t xml:space="preserve">          Gross income tax (GIT)</t>
  </si>
  <si>
    <t>(AI)-(AJ)</t>
  </si>
  <si>
    <t xml:space="preserve">Indicate the start and end dates when the project/activity benefitted from the GIT.
If the GIT comes after the expiration of the ITH, make sure that the start period of the GIT is immediately preceded by the end period of the ITH.
If the project/activity never benefitted from the GIT, type N/A for the start and end dates.
</t>
  </si>
  <si>
    <t xml:space="preserve">          VAT exemption and zero-rating</t>
  </si>
  <si>
    <t>(AK)-(AL)</t>
  </si>
  <si>
    <t xml:space="preserve">Indicate the start and end dates when the project/activity benefited from VAT exemption and zero-rating.
The start and end dates shall be based on the transitory provisions of the CREATE Act and its respective IRR, as amended.
</t>
  </si>
  <si>
    <t xml:space="preserve">          Duty exemption</t>
  </si>
  <si>
    <t>(AM)-(AN)</t>
  </si>
  <si>
    <t xml:space="preserve">Indicate the start and end dates when the project/activity benefited from duty exemption.
The start and end dates shall be based on the transitory provisions of the CREATE Act and its respective IRR, as amended.
</t>
  </si>
  <si>
    <t xml:space="preserve">     CREATE incentives</t>
  </si>
  <si>
    <t>(AO)-(AZ)</t>
  </si>
  <si>
    <t xml:space="preserve">Incentives under the CREATE Act provided to registered business enterprises.
</t>
  </si>
  <si>
    <t>(AO)-(AP)</t>
  </si>
  <si>
    <t xml:space="preserve">Indicate the start and end dates of the project/activity's ITH.
Please ensure that the end date is immediately proceded by the start date of the succeeding tax regime.
If the project/activity does not benfit from the ITH, type N/A for the start and end dates.
</t>
  </si>
  <si>
    <t xml:space="preserve">          Income tax holiday extension</t>
  </si>
  <si>
    <t>(AQ)-(AR)</t>
  </si>
  <si>
    <t>If the project/activity has any ITH extension, please indicate such separately.
Please ensure there are no gaps between the start and/or end dates if this tax incentive was preceeded and/or is proceeded by other tax incentives.
If the project/activity does not benefit from ITH extensions, type N/A for the start and end dates.</t>
  </si>
  <si>
    <t xml:space="preserve">          Enhanced deductions (ED)</t>
  </si>
  <si>
    <t>(AS)-(AT)</t>
  </si>
  <si>
    <t>Indicate the start and end dates of the project/activity's enhanced deductions if applicable.
Please ensure that the start date is immediately preceded by the end date of the previous tax regime if applicable.
If the project/activity does not benefit from ED, type N/A for the start and end dates.</t>
  </si>
  <si>
    <t xml:space="preserve">          Special corporate income tax (SCIT)</t>
  </si>
  <si>
    <t>(AU-(AV)</t>
  </si>
  <si>
    <t>Indicate the start and end dates covered by the project/activity's SCIT if applicable.Please ensure that the start dates would tie up with the end dates of the preceding tax regime.
Please ensure that the start date is immediately preceded by the end date of the previous tax regime if applicable.
If the project/activity does not benefit from SCIT, type N/A for the start and end dates.</t>
  </si>
  <si>
    <t>(AW)-(AX)</t>
  </si>
  <si>
    <t xml:space="preserve">Indicate the start and end dates of the project/activity's VAT exemption and zero-rating.
The start date is always the same as the date of registration as indicated in the COR.
If the project/activity does not benefit from VAT exemption and zero-rating, type N/A for the start and end dates.
</t>
  </si>
  <si>
    <t>(AY)-(AZ)</t>
  </si>
  <si>
    <t>Indicate the start and end dates of the project/activity's duty exemption.
The start date is always the same as the date of registration as indicated in the COR.
If the project/activity does not benefit from duty exemption, type N/A for the start and end dates.</t>
  </si>
  <si>
    <t xml:space="preserve">     Other tax incentives applicable</t>
  </si>
  <si>
    <t>(BA)</t>
  </si>
  <si>
    <t xml:space="preserve">A brief remark on the tax incentive regime of the project/activity not governed by the CREATE Act. The description must include the type of tax, its rate, start and end date, duration, and legal basis. If the end date is not applicable, simply indicate the start date.
</t>
  </si>
  <si>
    <t>Annual Tax Incentives Report - Income Based Tax Incentives per Project/Activity</t>
  </si>
  <si>
    <t>Financial Position</t>
  </si>
  <si>
    <t>(D)-(Q)</t>
  </si>
  <si>
    <t>The total assets, liabilities, and equity attributable to the project/activity as specified in the financial statements. Please indicate the value of land where the business entity's office, plant, and equipment are situated in a separate column.
For amounts to be translated from foreign currency to Philippine Peso (PHP), please use the exchange rate as of reporting date.</t>
  </si>
  <si>
    <t>AFS</t>
  </si>
  <si>
    <t>Tax regime applicable for the current period</t>
  </si>
  <si>
    <t>(R)-(V)</t>
  </si>
  <si>
    <t xml:space="preserve">Indicate if the project is entitled in the current year to the income tax incentives enumerated (e.g., if the project is entitled to ITH and SCIT, but you are entirely in ITH during the year, please only indicate ITH as the applicable tax regime). 
If there are two or more tax regimes for the period, kindly indicate “Y” to all columns that are applicable.
</t>
  </si>
  <si>
    <t>ITR</t>
  </si>
  <si>
    <t>A.2a</t>
  </si>
  <si>
    <t xml:space="preserve">     Grant under laws</t>
  </si>
  <si>
    <t>(W)</t>
  </si>
  <si>
    <r>
      <t xml:space="preserve">Please indicate the legal basis for the income tax incentives applicable. If there is more than one legal basis, use a comma to separate the items enumerated. Please do not leave this column blank.
</t>
    </r>
    <r>
      <rPr>
        <b/>
        <sz val="12"/>
        <color theme="1"/>
        <rFont val="Calibri"/>
        <family val="2"/>
      </rPr>
      <t xml:space="preserve">CORRECT FORMAT: 
</t>
    </r>
    <r>
      <rPr>
        <sz val="12"/>
        <color theme="1"/>
        <rFont val="Calibri"/>
        <family val="2"/>
      </rPr>
      <t xml:space="preserve">RA 11534 (CREATE Act)
RA 7916 (PEZA Law)
RA 7227 (Bases Conversion and Development Act)
RA 9513 (Renewable Energy Act)
</t>
    </r>
  </si>
  <si>
    <t>Income tax computation</t>
  </si>
  <si>
    <t>(X)-(CX)</t>
  </si>
  <si>
    <t xml:space="preserve">Please indicate the income tax computation per project/activity as declared in the ITR.
</t>
  </si>
  <si>
    <t>Exclusions from income tax base</t>
  </si>
  <si>
    <t>(CY)-(CZ)</t>
  </si>
  <si>
    <t xml:space="preserve">Please indicate gross income/receipts exempt from income tax or subject to final withholding tax.
</t>
  </si>
  <si>
    <t>Financial Information</t>
  </si>
  <si>
    <t>(DA)-(DE)</t>
  </si>
  <si>
    <r>
      <t xml:space="preserve">Indicate the EBITDA, EBIT, and net margin of the project/activity. Also include information regarding the interest expense and the nature of loans, if applicable.
</t>
    </r>
    <r>
      <rPr>
        <b/>
        <sz val="12"/>
        <color theme="1"/>
        <rFont val="Calibri"/>
        <family val="2"/>
      </rPr>
      <t>EBITDA-</t>
    </r>
    <r>
      <rPr>
        <sz val="12"/>
        <color theme="1"/>
        <rFont val="Calibri"/>
        <family val="2"/>
      </rPr>
      <t xml:space="preserve"> earnings before interest, taxes, depreciation, and amortization
</t>
    </r>
    <r>
      <rPr>
        <b/>
        <sz val="12"/>
        <color theme="1"/>
        <rFont val="Calibri"/>
        <family val="2"/>
      </rPr>
      <t>EBIT-</t>
    </r>
    <r>
      <rPr>
        <sz val="12"/>
        <color theme="1"/>
        <rFont val="Calibri"/>
        <family val="2"/>
      </rPr>
      <t xml:space="preserve"> Earnings before interest and taxes 
</t>
    </r>
    <r>
      <rPr>
        <b/>
        <sz val="12"/>
        <color theme="1"/>
        <rFont val="Calibri"/>
        <family val="2"/>
      </rPr>
      <t xml:space="preserve">Net Margin- </t>
    </r>
    <r>
      <rPr>
        <sz val="12"/>
        <color theme="1"/>
        <rFont val="Calibri"/>
        <family val="2"/>
      </rPr>
      <t xml:space="preserve">(Revenue-All costs and expenses)/Revenue
</t>
    </r>
  </si>
  <si>
    <t>Annual Tax Incentives Report - Breakdown of Expenses and Enhanced Deductions</t>
  </si>
  <si>
    <t>SCIT/GIT</t>
  </si>
  <si>
    <t>(D)</t>
  </si>
  <si>
    <t xml:space="preserve">Indicate if the project/activity is subject to 5% SCIT/GIT for the current period.
</t>
  </si>
  <si>
    <t>A.2b</t>
  </si>
  <si>
    <t xml:space="preserve">     Cost of sales</t>
  </si>
  <si>
    <t>(E)-(P)</t>
  </si>
  <si>
    <t xml:space="preserve">Breakdown of cost of sales claimed as deductions in accordance with the list specified in the IRR of CREATE.
</t>
  </si>
  <si>
    <t>Enhanced deductions</t>
  </si>
  <si>
    <t>(Q)</t>
  </si>
  <si>
    <t xml:space="preserve">Indicate if the project/activity is entitled to Enhanced Deductions for the current period
</t>
  </si>
  <si>
    <r>
      <rPr>
        <sz val="12"/>
        <color theme="1"/>
        <rFont val="Calibri"/>
        <family val="2"/>
      </rPr>
      <t xml:space="preserve">     </t>
    </r>
    <r>
      <rPr>
        <sz val="12"/>
        <color theme="1"/>
        <rFont val="Calibri"/>
        <family val="2"/>
      </rPr>
      <t>Special deductions</t>
    </r>
  </si>
  <si>
    <t>(R)-(AB)</t>
  </si>
  <si>
    <t xml:space="preserve">Breakdown of special deductions claimed in the ITR
Other special deductions pertain to allowable deductions from gross income, in addition to the regular allowable itemized deduction and enhanced deductions under CREATE, as provided under the existing regular allowable and special laws, rules, and issuances such as, but not limited to, Rooming-in and Breastfeeding Practices under R.A. 7600, Adopt-A-School Program under R.A. 8525, Expanded Senior Citizens Act under R.A. 9257, Free Legal Assistance under R.A. 9999
</t>
  </si>
  <si>
    <t>Annual Tax Incentives Report - VAT, Excise Tax, and Duty Based Incentives per Project</t>
  </si>
  <si>
    <t>Dutiable value of imports</t>
  </si>
  <si>
    <r>
      <rPr>
        <i/>
        <sz val="12"/>
        <color theme="1"/>
        <rFont val="Calibri"/>
        <family val="2"/>
      </rPr>
      <t xml:space="preserve">     </t>
    </r>
    <r>
      <rPr>
        <i/>
        <sz val="12"/>
        <color theme="1"/>
        <rFont val="Calibri"/>
        <family val="2"/>
      </rPr>
      <t>Value of imports - according to source</t>
    </r>
  </si>
  <si>
    <t>IEIRD/SAD</t>
  </si>
  <si>
    <t xml:space="preserve">          Direct import</t>
  </si>
  <si>
    <t xml:space="preserve">Directly sourced from foreign suppliers.
</t>
  </si>
  <si>
    <t xml:space="preserve">          Customs bonded warehouse</t>
  </si>
  <si>
    <t>(E)</t>
  </si>
  <si>
    <t xml:space="preserve">Sourced form bonded warehouse duly licensed by the Commissioner of Customs.
</t>
  </si>
  <si>
    <t xml:space="preserve">          Interzone transfer</t>
  </si>
  <si>
    <t>(F)</t>
  </si>
  <si>
    <t>Sourced from other locators or registered business entity in the ecozone.</t>
  </si>
  <si>
    <r>
      <rPr>
        <i/>
        <sz val="12"/>
        <color theme="1"/>
        <rFont val="Calibri"/>
        <family val="2"/>
      </rPr>
      <t xml:space="preserve">     </t>
    </r>
    <r>
      <rPr>
        <i/>
        <sz val="12"/>
        <color theme="1"/>
        <rFont val="Calibri"/>
        <family val="2"/>
      </rPr>
      <t>Value of Imports - according to type of good</t>
    </r>
  </si>
  <si>
    <t xml:space="preserve">          Raw materials</t>
  </si>
  <si>
    <t xml:space="preserve">Refer to the costs of direct materials or component parts that go directly into a manufactured product or are produced by the registered project or activity.
</t>
  </si>
  <si>
    <t xml:space="preserve">          Capital goods</t>
  </si>
  <si>
    <t xml:space="preserve">Refers to machinery, equipment, major components thereof, tools, devices, applications, or apparatus, which are directly or reasonably needed in the registered project or activity of the registered enterprise.
</t>
  </si>
  <si>
    <t xml:space="preserve">          Goods other than capital goods</t>
  </si>
  <si>
    <t xml:space="preserve">Others
</t>
  </si>
  <si>
    <t xml:space="preserve">          Services rendered by non-residents          </t>
  </si>
  <si>
    <t>Value of payment to services outsourced to non-residents.</t>
  </si>
  <si>
    <t>Value of purchases from the domestic market</t>
  </si>
  <si>
    <t>(M)</t>
  </si>
  <si>
    <t>A.3</t>
  </si>
  <si>
    <t>(N)</t>
  </si>
  <si>
    <t xml:space="preserve">          Goods other than capital goods          </t>
  </si>
  <si>
    <t>(O)</t>
  </si>
  <si>
    <t xml:space="preserve">Goods not classified as capital goods or raw materials.
</t>
  </si>
  <si>
    <t xml:space="preserve">          Services</t>
  </si>
  <si>
    <t>(P)</t>
  </si>
  <si>
    <t xml:space="preserve">Compensation paid for outsourced labor, outside service costs, and other contracted services.
</t>
  </si>
  <si>
    <t>Value of purchases per VAT classification</t>
  </si>
  <si>
    <t>BIR Form 2550</t>
  </si>
  <si>
    <r>
      <rPr>
        <i/>
        <sz val="12"/>
        <color theme="1"/>
        <rFont val="Calibri"/>
        <family val="2"/>
      </rPr>
      <t xml:space="preserve">     </t>
    </r>
    <r>
      <rPr>
        <i/>
        <sz val="12"/>
        <color theme="1"/>
        <rFont val="Calibri"/>
        <family val="2"/>
      </rPr>
      <t>Domestic Purchases per VAT classification</t>
    </r>
  </si>
  <si>
    <t xml:space="preserve">          VAT exempt purchases</t>
  </si>
  <si>
    <t>(R)</t>
  </si>
  <si>
    <t>Domestic purchases that are Value Added Tax (VAT) exempt.</t>
  </si>
  <si>
    <t xml:space="preserve">          VAT zero-rated purchases</t>
  </si>
  <si>
    <t>(S)</t>
  </si>
  <si>
    <t>Domestic purchases that are VAT zero-rated.</t>
  </si>
  <si>
    <t xml:space="preserve">          Purchases subject to VAT</t>
  </si>
  <si>
    <t>(T)</t>
  </si>
  <si>
    <t>Domestic purchases subject to 12% VAT.</t>
  </si>
  <si>
    <r>
      <rPr>
        <i/>
        <sz val="12"/>
        <color theme="1"/>
        <rFont val="Calibri"/>
        <family val="2"/>
      </rPr>
      <t xml:space="preserve">     </t>
    </r>
    <r>
      <rPr>
        <i/>
        <sz val="12"/>
        <color theme="1"/>
        <rFont val="Calibri"/>
        <family val="2"/>
      </rPr>
      <t>Imports per VAT classification</t>
    </r>
  </si>
  <si>
    <t xml:space="preserve">          VAT exempt imports</t>
  </si>
  <si>
    <t>(V)</t>
  </si>
  <si>
    <t>Imports exempt from VAT.</t>
  </si>
  <si>
    <t xml:space="preserve">          Imports subject to VAT</t>
  </si>
  <si>
    <t>Imports subject to 12% VAT.</t>
  </si>
  <si>
    <t>Value of sales</t>
  </si>
  <si>
    <r>
      <rPr>
        <i/>
        <sz val="12"/>
        <color theme="1"/>
        <rFont val="Calibri"/>
        <family val="2"/>
      </rPr>
      <t xml:space="preserve">     </t>
    </r>
    <r>
      <rPr>
        <i/>
        <sz val="12"/>
        <color theme="1"/>
        <rFont val="Calibri"/>
        <family val="2"/>
      </rPr>
      <t>Value of sales - nature</t>
    </r>
  </si>
  <si>
    <t xml:space="preserve">          Constructive exports</t>
  </si>
  <si>
    <t>(Y)</t>
  </si>
  <si>
    <t>Export sales as identified by  Sec. 106 (2) (a), items (3) (4) and (5) of the NIRC, as amended.</t>
  </si>
  <si>
    <t xml:space="preserve">          Direct exports</t>
  </si>
  <si>
    <t>(Z)</t>
  </si>
  <si>
    <t>Sale and actual shipment of goods from the Philippines to a foreign country.</t>
  </si>
  <si>
    <t xml:space="preserve">          Domestic sales</t>
  </si>
  <si>
    <t>(AA)</t>
  </si>
  <si>
    <t xml:space="preserve">Local sales
</t>
  </si>
  <si>
    <t xml:space="preserve">          Percentage of constructive and direct exports</t>
  </si>
  <si>
    <t>(AC)</t>
  </si>
  <si>
    <t>Percentage of constructive and direct exports as a percentage of sales.</t>
  </si>
  <si>
    <r>
      <rPr>
        <i/>
        <sz val="12"/>
        <color theme="1"/>
        <rFont val="Calibri"/>
        <family val="2"/>
      </rPr>
      <t xml:space="preserve">     </t>
    </r>
    <r>
      <rPr>
        <i/>
        <sz val="12"/>
        <color theme="1"/>
        <rFont val="Calibri"/>
        <family val="2"/>
      </rPr>
      <t>Value of sales - related party transactions</t>
    </r>
  </si>
  <si>
    <t xml:space="preserve">          Sales to related parties</t>
  </si>
  <si>
    <t>(AD)</t>
  </si>
  <si>
    <t>Sales to related parties may be determined by RR 19-2020 issued by the BIR.</t>
  </si>
  <si>
    <t>BIR Form 1709</t>
  </si>
  <si>
    <t xml:space="preserve">          Sales to third parties</t>
  </si>
  <si>
    <t>(AE)</t>
  </si>
  <si>
    <t>Sales to entities not identified as a related party.</t>
  </si>
  <si>
    <t>VAT, Excise Tax, and Duty Exemption</t>
  </si>
  <si>
    <t xml:space="preserve">     Tax and duty relief on imports</t>
  </si>
  <si>
    <t>(AF)-(AH)</t>
  </si>
  <si>
    <t xml:space="preserve">Tax and customs duty waived.
Please only indicate the duty exemptions arising from tax incentives provided by the investment promotion agency to your registered activity. As such, duty relief due to free trade agreements/ bilateral agreements shall not be included in the report.
</t>
  </si>
  <si>
    <t>General Information per Project/Activity</t>
  </si>
  <si>
    <t>CETI No.</t>
  </si>
  <si>
    <t xml:space="preserve">Reference number as indicated in the Certificate of Entitlement to Tax Incentives (CETI), if applicable. Otherwise, please indicate the COR or CRTE
if CETI is not yet available.
</t>
  </si>
  <si>
    <t>CETI</t>
  </si>
  <si>
    <t>Registration date</t>
  </si>
  <si>
    <t>Date of RBE Registration.</t>
  </si>
  <si>
    <t>Date of start of commercial operations</t>
  </si>
  <si>
    <t>Actual or expected start of commercial operations as indicated in the IPA registration.</t>
  </si>
  <si>
    <t>Registrered address of the project</t>
  </si>
  <si>
    <t>(G)</t>
  </si>
  <si>
    <t>The registered address of the project as indicated in the IPA registration. If the project is located in multiple locations, kindly indicate as such.</t>
  </si>
  <si>
    <t>B.1</t>
  </si>
  <si>
    <t>RDO</t>
  </si>
  <si>
    <t xml:space="preserve">Regional/District Office where the RBE is registered with the BIR.
</t>
  </si>
  <si>
    <t>BIR Form 2303</t>
  </si>
  <si>
    <t>Zone location</t>
  </si>
  <si>
    <t xml:space="preserve">Ecozone, if applicable.
</t>
  </si>
  <si>
    <t>Registered activities/ actual activities</t>
  </si>
  <si>
    <t xml:space="preserve">Registered/actual activities as specified in the registration.
</t>
  </si>
  <si>
    <t>Phil. Standard Industry Classification</t>
  </si>
  <si>
    <t xml:space="preserve">Phil. Standard Industry Classification (PSIC) Code 5-Digits.
</t>
  </si>
  <si>
    <t>PSA</t>
  </si>
  <si>
    <t>Nationality</t>
  </si>
  <si>
    <t>(L)-(O)</t>
  </si>
  <si>
    <t xml:space="preserve">Indicate the percentage share of Filipino stockholding and other relevant details regarding the nationality of the project.
</t>
  </si>
  <si>
    <t>IPP Classification</t>
  </si>
  <si>
    <t xml:space="preserve">For projects approved under CREATE, kindly indicate the IPP classification of the project. Otherwise, put N/A.
</t>
  </si>
  <si>
    <t>Remarks</t>
  </si>
  <si>
    <t xml:space="preserve">Other information relevant to the project such as, but not limited to:
1. Interruption in the project's operations
2. Disruption in the RBE's incentive (e.g., non-compliance with WFH requirements)
3. Transfer of IPA registration
4. Merger/ acquisition or change in business ownership
</t>
  </si>
  <si>
    <t>Annual Benefits Report</t>
  </si>
  <si>
    <t>Amount of investment</t>
  </si>
  <si>
    <t xml:space="preserve">     Approved amount of investment</t>
  </si>
  <si>
    <t>Investments submitted to and approved by the IPA.</t>
  </si>
  <si>
    <t xml:space="preserve">     Actual amount of investment</t>
  </si>
  <si>
    <t>Investments actually invested during the operation of the project/activity.</t>
  </si>
  <si>
    <t xml:space="preserve">Technical services fees and other payments for technical know-how
</t>
  </si>
  <si>
    <t>Technical service fees may cover consultancy fees paid for the design, development, production, installation, enhancement, and operation of the project/activity. Given that consultancy services vary per sector, the overarching objective is to capture costs that induce or facilitate knowledge transfer.</t>
  </si>
  <si>
    <t>B.2</t>
  </si>
  <si>
    <t>Cash dividends/ Branch remittances</t>
  </si>
  <si>
    <t xml:space="preserve">     Cash dividends paid/ Branch profits actually remitted</t>
  </si>
  <si>
    <t>Cash dividends paid include all cash dividends paid during the year.
Branch profits remitted are actual profits sent by the Philippine branch of a foreign corporation to its head office abroad.</t>
  </si>
  <si>
    <t xml:space="preserve">     Other dividends paid</t>
  </si>
  <si>
    <t>Other dividends paid that are not cash dividends in nature (e.g., Stock dividend, property dividend).</t>
  </si>
  <si>
    <t>Taxes paid on registered activities</t>
  </si>
  <si>
    <t>(I)-(R)</t>
  </si>
  <si>
    <t>Summary of taxes paid.</t>
  </si>
  <si>
    <t>Tax Returns</t>
  </si>
  <si>
    <t>Annual Employment and Compensation Data</t>
  </si>
  <si>
    <t>Employment for the duration of the CALENDAR YEAR</t>
  </si>
  <si>
    <t>(D)-(AI)</t>
  </si>
  <si>
    <t>Alphalist of Employees</t>
  </si>
  <si>
    <t xml:space="preserve">     Direct employment</t>
  </si>
  <si>
    <t xml:space="preserve">Full and decent employment by registered business enterprises under an employer-employee relationship to perform functions that are directly related to the production of goods or performance of services under the registered project or activity.
If an employee serves multiple projects, please designate them to just one project to avoid double counting.
</t>
  </si>
  <si>
    <t xml:space="preserve">     Indirect employment</t>
  </si>
  <si>
    <r>
      <rPr>
        <sz val="12"/>
        <color rgb="FF000000"/>
        <rFont val="Calibri"/>
      </rPr>
      <t xml:space="preserve">Employment not qualified as direct employment as defined above.
Full and decent employment by registered business enterprises under an employer-employee relationship to perform functions that are </t>
    </r>
    <r>
      <rPr>
        <u/>
        <sz val="12"/>
        <color rgb="FF000000"/>
        <rFont val="Calibri"/>
      </rPr>
      <t>not</t>
    </r>
    <r>
      <rPr>
        <sz val="12"/>
        <color rgb="FF000000"/>
        <rFont val="Calibri"/>
      </rPr>
      <t xml:space="preserve"> directly related to the production of goods or performance of services under the registered project or activity.
If an employee serves multiple projects, please designate them to just one project to avoid double counting.
</t>
    </r>
  </si>
  <si>
    <t>B.3</t>
  </si>
  <si>
    <t xml:space="preserve">     Filipino</t>
  </si>
  <si>
    <t xml:space="preserve">Filipino by Citizenship.
</t>
  </si>
  <si>
    <t xml:space="preserve">     Foreign</t>
  </si>
  <si>
    <t xml:space="preserve">Citizenship other than Filipino.
</t>
  </si>
  <si>
    <t xml:space="preserve">     Managerial /Supervisory employees employed for the entire year</t>
  </si>
  <si>
    <t xml:space="preserve">A managerial employee is one who is vested with powers or prerogatives to lay down and execute management policies and hire, transfer, suspend, lay off, recall, discharge, assign or discipline employees.
A supervisory employee is one who, in the interest of the employer, effectively recommends such managerial actions if the exercise of such authority is not merely routinary or clerical but requires the use of independent judgment.
Employment for an entire year refers to employees employed continuously without interruption from December 31 of the previous year to December 31 of the current year.
</t>
  </si>
  <si>
    <t xml:space="preserve">     Rank and file employees employed for the entire year</t>
  </si>
  <si>
    <t xml:space="preserve">An employee who is holding neither a managerial nor supervisory position.
Employment for an entire year refers to employees employed continuously without interruption from December 31 of the previous year to December 31 of the current year.
</t>
  </si>
  <si>
    <t xml:space="preserve">     Total count of employees</t>
  </si>
  <si>
    <t xml:space="preserve">Number of employees employed in the specific project/ activity.
If an employee serves multiple projects, please designate them to just one project to avoid double counting.
</t>
  </si>
  <si>
    <t xml:space="preserve">     Total count of hours worked of all employees</t>
  </si>
  <si>
    <t xml:space="preserve">The total hours worked shall include all hours worked, including overtime rendered on regular working days and holidays. For employees who do not have official log-in/out details maintained, the firm shall estimate the average hours worked, provided that at least 8 hours are rendered per day.
</t>
  </si>
  <si>
    <t xml:space="preserve">     Total compensation</t>
  </si>
  <si>
    <t xml:space="preserve">Total compensation shall include overtime pay, performance incentives and bonuses, 13th-month pay, and other employee benefits. This shall also include the employer's share covering statutory contributions.
</t>
  </si>
  <si>
    <t>No. of highly technical workers</t>
  </si>
  <si>
    <t>(DX)-(DY)</t>
  </si>
  <si>
    <t>Refer to workers who have obtained an academic degree, qualification, or experience, or those who are in possession of an appropriate level of competence, training, and certification, for the job they are applying for, as may be determined by the appropriate government agency.</t>
  </si>
  <si>
    <t>General Information on Income Tax Incentives per Project/Activity for Special Laws</t>
  </si>
  <si>
    <t>Renewable Energy Act of 2008</t>
  </si>
  <si>
    <t>RA NO. 9513: RENEWABLE ENERGY ACT OF 2008</t>
  </si>
  <si>
    <t xml:space="preserve">Tax identification number (TIN) as indicated in the Registered Business Enterprise's (RBEs) BIR registration (BIR Form 2303). The TIN must include the branch code when applicable
</t>
  </si>
  <si>
    <t>General Information on Tax Incentives</t>
  </si>
  <si>
    <t xml:space="preserve">Investment Promotions Agency (IPA) in which the project is registered
</t>
  </si>
  <si>
    <t xml:space="preserve">The project/ activity name as specified in the COR/CRTE. Please ensure that the project/activity name to be indicated is uniform across all sheets
</t>
  </si>
  <si>
    <t>IPA /DOE
Registration</t>
  </si>
  <si>
    <t xml:space="preserve">The COR/CRTE registration number from the previous year if the project had its registration number changed for the current year (i.e., renewal of CRTE). Please input the registration number of the current year if the registration no. did not change from the previous year
</t>
  </si>
  <si>
    <t>The COR/CRTE registration number from the previous year if the project had its registration number changed for the current year (i.e., renewal of CRTE). 
Please input the registration number of the current year if the registration no. did not change from the previous year.</t>
  </si>
  <si>
    <t xml:space="preserve">The COR/CRTE registration number of the project for the current year
</t>
  </si>
  <si>
    <t xml:space="preserve">Indicate if the project registration was before (Pre-CREATE or transitory) or upon the effectivity of CREATE
Projects registered under CREATE may either be "new" or an "expansion"
</t>
  </si>
  <si>
    <t>Service contract number</t>
  </si>
  <si>
    <t>Please indicate the service contract awarded to the RE project</t>
  </si>
  <si>
    <t>DOE Registration</t>
  </si>
  <si>
    <t>Generation capacity (kW)</t>
  </si>
  <si>
    <t xml:space="preserve">Generation Capacity in kW </t>
  </si>
  <si>
    <t>Annual actual net power generation (kWh)</t>
  </si>
  <si>
    <t>Annual actual net power generation in kWh (i.e., power generated less system loss and own-use consumption)</t>
  </si>
  <si>
    <t>Registration classification - activity</t>
  </si>
  <si>
    <t xml:space="preserve">Indicate how the project is classified among the following categories identified in the RE law: RE developer, RE developer (Hybrid and Co-generation Systems), manufacturers/ fabricators/suppliers of RE equipment/components, engaged in plantation of biomass resources, or others.
</t>
  </si>
  <si>
    <t>IPA/DOE Registration</t>
  </si>
  <si>
    <t xml:space="preserve">Indicate if the project is an import or export enterprise in accordance with the definition specified in the implementing rules and regulations (IRR) of CREATE 
</t>
  </si>
  <si>
    <t>Registration classification - investment</t>
  </si>
  <si>
    <t xml:space="preserve">Indicate if the project under RE law may either be a "new investment" or "additional investment".
</t>
  </si>
  <si>
    <t xml:space="preserve">Project/activity classification under manufacturing per Philippine Standard Industrial Classification (PSIC)
</t>
  </si>
  <si>
    <t>Market orientation</t>
  </si>
  <si>
    <t xml:space="preserve">Indicate if the project is a domestic or export enterprise in accordance with the definition specified in the implementing rules and regulations (IRR) of CREATE Act.
</t>
  </si>
  <si>
    <r>
      <rPr>
        <sz val="12"/>
        <color rgb="FF000000"/>
        <rFont val="Calibri"/>
      </rPr>
      <t xml:space="preserve">End of the </t>
    </r>
    <r>
      <rPr>
        <b/>
        <sz val="12"/>
        <color rgb="FF000000"/>
        <rFont val="Calibri"/>
      </rPr>
      <t xml:space="preserve">current </t>
    </r>
    <r>
      <rPr>
        <sz val="12"/>
        <color rgb="FF000000"/>
        <rFont val="Calibri"/>
      </rPr>
      <t xml:space="preserve">taxable year of the RE business.
</t>
    </r>
  </si>
  <si>
    <t xml:space="preserve">Do not modify. Data will be auto-computed duration of incentives for FIRB purposes
</t>
  </si>
  <si>
    <t>(S)-(T)</t>
  </si>
  <si>
    <t>Indicate the start and end dates when the project/activity benefitted from the ITH. (e.g., 7-year period from the start of commercial operations)
If the project/activity was never entitled to ITH, type N/A for the start and end dates.</t>
  </si>
  <si>
    <t xml:space="preserve">Incentives granted under the transitory provisions of CREATE Act
</t>
  </si>
  <si>
    <t>(U)-(V)</t>
  </si>
  <si>
    <t>Indicate the start and end dates when the project/activity benefitted from the duty incentives. (e.g., 10-year period from the date of registration)
If the project/activity was never entitled to duty exemption, type N/A for the start and end dates.</t>
  </si>
  <si>
    <t xml:space="preserve">Indicate the start and end dates when the project/activity benefitted from the ITH
If the project/activity never benefitted from the ITH, type N/A for the start and end dates
</t>
  </si>
  <si>
    <t>Accelerated depreciation?</t>
  </si>
  <si>
    <t xml:space="preserve">Indicate if the project/activity is entitled to accelerated depreciation of plant, machinery, and equipment in lieu of ITH.
</t>
  </si>
  <si>
    <t xml:space="preserve">Indicate the start and end dates when the project/activity benefitted from the GIT
If the GIT comes after the expiration of the ITH, make sure that the start period of the GIT is immediately preceded by the end period of the ITH
If the project/activity never benefitted from the GIT, type N/A for the start and end dates
</t>
  </si>
  <si>
    <t>(X)</t>
  </si>
  <si>
    <t xml:space="preserve">Indicate if the project is entitled to other tax incentives not included in the RE law.  If there is more than one tax incentive, use a comma to separate the items enumerated. 
</t>
  </si>
  <si>
    <t>IPA Registration/
Other Incentive Registrations</t>
  </si>
  <si>
    <t xml:space="preserve">Indicate the start and end dates when the project/activity benefited from VAT exemption and zero-rating
The start and end dates shall be based on the transitory provisions of the CREATE act and its respective IRR, as amended
</t>
  </si>
  <si>
    <t>A.1.RE</t>
  </si>
  <si>
    <t>Availment of  income tax incentives 
(current year)</t>
  </si>
  <si>
    <t>(Y)-(AD)</t>
  </si>
  <si>
    <t xml:space="preserve">Indicate if the project is entitled in the current year to the income tax incentives enumerated (e.g., if the project is entitled to ITH and 10% CIT, but you are entirely in ITH during the year, please only indicate ITH as the applicable tax regime). 
If there are two or more tax regimes for the period, kindly indicate “Y” to all columns that are applicable.
</t>
  </si>
  <si>
    <t>IPA Registration/Other Incentive Registrations</t>
  </si>
  <si>
    <t xml:space="preserve">Indicate the start and end dates when the project/activity benefited from duty exemption
The start and end dates shall be based on the transitory provisions of the CREATE act and its respective IRR, as amended  
</t>
  </si>
  <si>
    <t>Special real property tax (RPT) on machinery and equipment</t>
  </si>
  <si>
    <t>(AE)-(AJ)</t>
  </si>
  <si>
    <t>Please indicate if the project availed of the special RPT rate on machinery and equipment (i.e., RPT not exceeding 1.5% of net book value).
If availing of the special RPT rate, please also indicate the net book value of the machinery and equipment at the start of the year, the special RPT rate used, and the amount of RPT paid. Please also indicate the RPT assessment level, and the normal RPT rate (average) per LGU code to determine the tax forgone. Otherwise, please indicate N/A in columns (AF) to (AJ)</t>
  </si>
  <si>
    <t>IPA Registration, RPT Receipts from LGU</t>
  </si>
  <si>
    <t>Net book value of machinery and equipment 
(start of year)</t>
  </si>
  <si>
    <t>(AF)</t>
  </si>
  <si>
    <t>Provide the net book value (i.e., asset cost less depreciation) of the machinery and equipment as of the start of the year (the basis for the computation of RPT paid during the current year).</t>
  </si>
  <si>
    <t>Special RPT rate use</t>
  </si>
  <si>
    <t>(AG)</t>
  </si>
  <si>
    <t>Per RE law,  RE developers are entitled to a special RPT rate which shall not exceed 1.5% of original cost less accumulated normal depreciation or net book value. Please provide the special RPT rate used, if applicable.</t>
  </si>
  <si>
    <t>Assessment level per LGU</t>
  </si>
  <si>
    <t>(AH)</t>
  </si>
  <si>
    <t>Please provide the  assessment level for RPT computation of the machinery and equipment if the project is not entitled to special RPT</t>
  </si>
  <si>
    <t>LGC</t>
  </si>
  <si>
    <t>Normal RPT rate per LGU</t>
  </si>
  <si>
    <t>(AI)</t>
  </si>
  <si>
    <t xml:space="preserve">Please provide the RPT rate to be used for the computation of RPT of machinery and equipment if the project is not entitled to special RPT </t>
  </si>
  <si>
    <t>RPT paid</t>
  </si>
  <si>
    <t>(AJ)</t>
  </si>
  <si>
    <t>Please provide the RPT paid for the year.</t>
  </si>
  <si>
    <t>Official Receipts from LGU</t>
  </si>
  <si>
    <t>Cash incentive for missionary electrification</t>
  </si>
  <si>
    <t>Please indicate if the project is located in a missionary area as defined in the RE law, and the cash incentive received for missionary electrification. Please indicate N/A If not entitled to cash incentive.</t>
  </si>
  <si>
    <t>Annex A.1</t>
  </si>
  <si>
    <t>General Information on Income Tax Incentives for [Calendar/Fiscal Year of 20XX]</t>
  </si>
  <si>
    <t>Manufacturing</t>
  </si>
  <si>
    <t>Pre-CREATE incentives</t>
  </si>
  <si>
    <t>CREATE incentives</t>
  </si>
  <si>
    <t>GIT</t>
  </si>
  <si>
    <t>VAT</t>
  </si>
  <si>
    <t>ITH Extension</t>
  </si>
  <si>
    <t>ED</t>
  </si>
  <si>
    <t>SCIT</t>
  </si>
  <si>
    <t>Gross income tax</t>
  </si>
  <si>
    <t>VAT exemption and zero-rating</t>
  </si>
  <si>
    <t>Income tax holiday extension</t>
  </si>
  <si>
    <t>Special corporate income tax</t>
  </si>
  <si>
    <r>
      <rPr>
        <b/>
        <u/>
        <sz val="12"/>
        <color rgb="FF1155CC"/>
        <rFont val="Calibri"/>
        <family val="2"/>
      </rPr>
      <t>VA</t>
    </r>
    <r>
      <rPr>
        <b/>
        <u/>
        <sz val="12"/>
        <color rgb="FF1155CC"/>
        <rFont val="Calibri"/>
        <family val="2"/>
      </rPr>
      <t>T exemption and zero-rating</t>
    </r>
  </si>
  <si>
    <r>
      <rPr>
        <b/>
        <u/>
        <sz val="12"/>
        <color rgb="FF1155CC"/>
        <rFont val="Calibri"/>
        <family val="2"/>
      </rPr>
      <t>Duty</t>
    </r>
    <r>
      <rPr>
        <b/>
        <u/>
        <sz val="12"/>
        <color rgb="FF1155CC"/>
        <rFont val="Calibri"/>
        <family val="2"/>
      </rPr>
      <t xml:space="preserve"> exemption</t>
    </r>
  </si>
  <si>
    <t>Domestic/Export</t>
  </si>
  <si>
    <t>Other tax incentives
not governed
by CREATE</t>
  </si>
  <si>
    <t>Annex A.1.RE</t>
  </si>
  <si>
    <t>Service contract no.</t>
  </si>
  <si>
    <t>Annual actual net power generation ( kWh)</t>
  </si>
  <si>
    <t>Availment of  income tax incentives (current year)</t>
  </si>
  <si>
    <t xml:space="preserve">Special real property tax (RPT) on machinery and equipment </t>
  </si>
  <si>
    <t>Are all sales of the RE entity subject to zero-rated VAT?</t>
  </si>
  <si>
    <t>Tax Credit (import equivalent)?</t>
  </si>
  <si>
    <t>Tax exemption of carbon credits?</t>
  </si>
  <si>
    <t>Availed special RPT on machinery and equipment?</t>
  </si>
  <si>
    <t>Special RPT rate used</t>
  </si>
  <si>
    <t>Normal RPT rate
 per LGU code</t>
  </si>
  <si>
    <t>RPT Paid</t>
  </si>
  <si>
    <t>Is the project located In a missionary area?</t>
  </si>
  <si>
    <t>Cash incentive received 
(for missionary electrification)</t>
  </si>
  <si>
    <t xml:space="preserve">in PHP </t>
  </si>
  <si>
    <t>in PHP</t>
  </si>
  <si>
    <t>in PHP,
 N/A if not entitled to cash incentive</t>
  </si>
  <si>
    <t>2021-01-201</t>
  </si>
  <si>
    <t>Domestic</t>
  </si>
  <si>
    <t>Annex A.2a</t>
  </si>
  <si>
    <t>Annual Tax Incentives Report - Income Based Tax Incentives for [Calendar/Fiscal Year 20XX]</t>
  </si>
  <si>
    <t>Financial position (in PHP absolute amounts)</t>
  </si>
  <si>
    <t>Applicable  tax regime for the current period</t>
  </si>
  <si>
    <t>Income tax computation (in PHP absolute amounts)</t>
  </si>
  <si>
    <t>Exclusions from the income tax base
(in PHP absolute amounts)</t>
  </si>
  <si>
    <t>Financial Information (in PHP absolute amounts)</t>
  </si>
  <si>
    <t>Total assets</t>
  </si>
  <si>
    <t>Total Loans Outstanding</t>
  </si>
  <si>
    <t>Total liabilities
(in cases where liabilities cannot be allocated, one project can be designated)</t>
  </si>
  <si>
    <t>Capital stock
(in cases where capital stock cannot be allocated, one project can be designated)</t>
  </si>
  <si>
    <t>Total APIC
(in cases where APIC cannot be allocated, one project can be designated)</t>
  </si>
  <si>
    <t>Total retained earnings
(in cases where retained earnings cannot be allocated, one project can be designated)</t>
  </si>
  <si>
    <t>Enhanced
deductions</t>
  </si>
  <si>
    <t>No incentives/
regular</t>
  </si>
  <si>
    <t>Other income tax incentives</t>
  </si>
  <si>
    <t>Grant under laws</t>
  </si>
  <si>
    <t>Net sales</t>
  </si>
  <si>
    <t>Cost of sales/Services</t>
  </si>
  <si>
    <t>Gross income from operations</t>
  </si>
  <si>
    <t>Other taxable income not subject to final tax</t>
  </si>
  <si>
    <t>Total gross income</t>
  </si>
  <si>
    <t>Deductions</t>
  </si>
  <si>
    <t>Net taxable Income</t>
  </si>
  <si>
    <t>Income tax due other than MCIT</t>
  </si>
  <si>
    <t>Share of other gov't. agencies, if remitted directly (in PHP absolute amounts)</t>
  </si>
  <si>
    <t>Net income tax due to national government</t>
  </si>
  <si>
    <t>MCIT</t>
  </si>
  <si>
    <t>Total income tax due</t>
  </si>
  <si>
    <t>Tax credits/payments</t>
  </si>
  <si>
    <t>Net tax payable</t>
  </si>
  <si>
    <t>Tax relief availment</t>
  </si>
  <si>
    <t>Gross income/Receipts exempt from income tax</t>
  </si>
  <si>
    <t>Gross income/ Receipts subjected to final withholding</t>
  </si>
  <si>
    <t>EBITDA</t>
  </si>
  <si>
    <t>EBIT</t>
  </si>
  <si>
    <t>Net Margin</t>
  </si>
  <si>
    <t>Total interest expense</t>
  </si>
  <si>
    <t>Average interest rate for the period</t>
  </si>
  <si>
    <t>Excluding land where the business entity's office, plant, and equipment are situated</t>
  </si>
  <si>
    <t>Value of land per financial statement</t>
  </si>
  <si>
    <t>Specific assets</t>
  </si>
  <si>
    <t>Foreign loan
(converted in PHP, absolute amounts)</t>
  </si>
  <si>
    <t>Local loan</t>
  </si>
  <si>
    <t>Total exempt</t>
  </si>
  <si>
    <t>Total special</t>
  </si>
  <si>
    <t>Total regular</t>
  </si>
  <si>
    <t>Total of all tax regimes</t>
  </si>
  <si>
    <t>Ordinary allowable itemized deductions</t>
  </si>
  <si>
    <t>Special allowable itemized deductions</t>
  </si>
  <si>
    <t>NOLCO</t>
  </si>
  <si>
    <t>OSD, if applicable</t>
  </si>
  <si>
    <t>Total Exempt</t>
  </si>
  <si>
    <t>Regular income tax otherwise due</t>
  </si>
  <si>
    <t>Income tax due</t>
  </si>
  <si>
    <t>Special tax credits</t>
  </si>
  <si>
    <t>Total tax relief availment</t>
  </si>
  <si>
    <t>Property, plant and equipment</t>
  </si>
  <si>
    <t>Inventory</t>
  </si>
  <si>
    <t>Intangible assets</t>
  </si>
  <si>
    <t>Cash and cash equivalents</t>
  </si>
  <si>
    <t>Trade and other receivables</t>
  </si>
  <si>
    <t>as of reporting date convertion rate</t>
  </si>
  <si>
    <t>Legal basis of incentives</t>
  </si>
  <si>
    <t>always nil</t>
  </si>
  <si>
    <t>RA No. 9513</t>
  </si>
  <si>
    <t/>
  </si>
  <si>
    <t>Annex A.2b</t>
  </si>
  <si>
    <t>Annual Tax Incentives Report - Breakdown of Expenses and Enhanced Deductions for [Calendar/Fiscal Year 20XX]</t>
  </si>
  <si>
    <t>Cost of sales (in PHP absolute amounts)</t>
  </si>
  <si>
    <t>Special deductions (in PHP absolute amounts)</t>
  </si>
  <si>
    <t>Direct salaries, wages, or labor expenses</t>
  </si>
  <si>
    <t>Production supervision salaries</t>
  </si>
  <si>
    <t>Cost of finished goods sold (including raw materials and intermediate goods)</t>
  </si>
  <si>
    <t>Supplies and fuels used in production</t>
  </si>
  <si>
    <t>Depreciation of machinery and equipment</t>
  </si>
  <si>
    <t>Depreciation of building  and that portion of the building owned or constructed</t>
  </si>
  <si>
    <t>Rent and utility charges associated with building, equipment, and warehouses or handling goods</t>
  </si>
  <si>
    <t>Financing charges associated with fixed assets not previously capitalized</t>
  </si>
  <si>
    <t>Service supervision salaries</t>
  </si>
  <si>
    <t>Direct materials and supplies used</t>
  </si>
  <si>
    <t xml:space="preserve">Other direct costs </t>
  </si>
  <si>
    <t>Total cost of sales</t>
  </si>
  <si>
    <t>Depreciation allowance (machineries &amp; equipment)</t>
  </si>
  <si>
    <t>Depreciation allowance (Buildings)</t>
  </si>
  <si>
    <t>Labor expense</t>
  </si>
  <si>
    <t>Research and development expenses</t>
  </si>
  <si>
    <t>Training expenses</t>
  </si>
  <si>
    <t>Domestic input expense</t>
  </si>
  <si>
    <t>Power expense</t>
  </si>
  <si>
    <t>Reinvestment allowance to manufacturing industry</t>
  </si>
  <si>
    <t>Enhanced NOLCO</t>
  </si>
  <si>
    <t>Other special deductions</t>
  </si>
  <si>
    <t>Total special deductions</t>
  </si>
  <si>
    <t>Annex A.3</t>
  </si>
  <si>
    <t>Annual Tax Incentives Report - VAT, Excise Tax, and Duty Based Incentives for [Calendar/Fiscal Year 20XX]</t>
  </si>
  <si>
    <t>Must be directly and exclusively used in the registered project or activity (applies to all cost components)</t>
  </si>
  <si>
    <t>Dutiable value of imports  (in PHP absolute amounts)</t>
  </si>
  <si>
    <t>Service fee for services rendered by non-residents</t>
  </si>
  <si>
    <t>Value of purchases from the domestic market  (in PHP absolute amounts)</t>
  </si>
  <si>
    <t>Value of purchases per VAT classification (in PHP absolute amounts)</t>
  </si>
  <si>
    <t>Value of sales (in PHP absolute amounts)</t>
  </si>
  <si>
    <t>Tax and duty relief on imports
(for transitory and CREATE projects)</t>
  </si>
  <si>
    <t>According to source</t>
  </si>
  <si>
    <t>According to type of goods</t>
  </si>
  <si>
    <t>Services</t>
  </si>
  <si>
    <t>Total purchases from the domestic market</t>
  </si>
  <si>
    <t>Domestic purchases</t>
  </si>
  <si>
    <t>Imports</t>
  </si>
  <si>
    <t>Nature</t>
  </si>
  <si>
    <t>Related party transactions</t>
  </si>
  <si>
    <t>Direct import</t>
  </si>
  <si>
    <t>Customs bonded warehouse</t>
  </si>
  <si>
    <t>Inter zone transfer</t>
  </si>
  <si>
    <t>Total Imports</t>
  </si>
  <si>
    <t>Raw materials</t>
  </si>
  <si>
    <t>Capital goods</t>
  </si>
  <si>
    <t>Goods other than capital goods</t>
  </si>
  <si>
    <t>Total imports</t>
  </si>
  <si>
    <t>VAT exempt purchases</t>
  </si>
  <si>
    <t>VAT zero-rated purchases</t>
  </si>
  <si>
    <t>Purchases subject to VAT</t>
  </si>
  <si>
    <t>VAT exempt imports</t>
  </si>
  <si>
    <t>Imports subject to VAT</t>
  </si>
  <si>
    <t>Constructive exports</t>
  </si>
  <si>
    <t>Direct exports</t>
  </si>
  <si>
    <t>Domestic sales</t>
  </si>
  <si>
    <t>Total sales</t>
  </si>
  <si>
    <t>Percentage of constructive and direct exports</t>
  </si>
  <si>
    <t>Sale to Related Parties</t>
  </si>
  <si>
    <t>Sale to Third Parties</t>
  </si>
  <si>
    <t>Excise</t>
  </si>
  <si>
    <t>Annex B.1</t>
  </si>
  <si>
    <t>General Information for [Calendar/Fiscal Year 20XX]</t>
  </si>
  <si>
    <t>CETI No.
(COR or CRTE
if CETI is not yet available)</t>
  </si>
  <si>
    <t>Registration date of activity</t>
  </si>
  <si>
    <t>Registered address of the project</t>
  </si>
  <si>
    <t>Registered activities/ Actual activities</t>
  </si>
  <si>
    <t>Phil. Standard Industry Classification (PSIC) Code</t>
  </si>
  <si>
    <t>Nationality (if shareholding cannot be allocated, just designate one activity)</t>
  </si>
  <si>
    <t>Percent share of Filipino Stockholding
(based on peso value)</t>
  </si>
  <si>
    <t>Count of Filipino shares</t>
  </si>
  <si>
    <t>Percent share of Non-Filipino Stockholding
(based on peso value)</t>
  </si>
  <si>
    <t>Count of Non-Filipino shares</t>
  </si>
  <si>
    <t>if applicable</t>
  </si>
  <si>
    <t>5 Digits</t>
  </si>
  <si>
    <t>for projects approved under CREATE</t>
  </si>
  <si>
    <t>Bauang, La Union</t>
  </si>
  <si>
    <t>Operator of (N) MW (Place) Hydroelectric Power Plant</t>
  </si>
  <si>
    <t>RE Enterprise</t>
  </si>
  <si>
    <t>Annex B.2</t>
  </si>
  <si>
    <t>Annual Benefits Report for [Calendar/Fiscal Year 20XX]</t>
  </si>
  <si>
    <t>Amount of investment
(in PHP absolute amounts)</t>
  </si>
  <si>
    <t>Technical services fees and other payments for technical know-how
(in PHP absolute amounts)</t>
  </si>
  <si>
    <t>Dividends / Branch remittances
(in PHP absolute amounts)</t>
  </si>
  <si>
    <t>Taxes paid on registered projects or activities (in PHP absolute amounts)</t>
  </si>
  <si>
    <t>Approved amount of investment
(as pledged to the IPA)</t>
  </si>
  <si>
    <t>Actual amount of investment</t>
  </si>
  <si>
    <t>Cash dividends paid/Branch profits remitted</t>
  </si>
  <si>
    <t>Other dividends paid</t>
  </si>
  <si>
    <t>Income tax
(Special corporate income tax and/or regular corporate income tax,
as applicable)</t>
  </si>
  <si>
    <t>Value-added tax</t>
  </si>
  <si>
    <t>Excise tax</t>
  </si>
  <si>
    <t>Other percentage tax</t>
  </si>
  <si>
    <t>Documentary stamp tax</t>
  </si>
  <si>
    <t>Fringe benefit tax</t>
  </si>
  <si>
    <t>Withholding tax on compensation</t>
  </si>
  <si>
    <t>Local business tax</t>
  </si>
  <si>
    <t>Real property tax</t>
  </si>
  <si>
    <t>Customs duties</t>
  </si>
  <si>
    <t>Annex B.3</t>
  </si>
  <si>
    <t>Annual Employment and Compensation Data for [Calendar Year 20XX]</t>
  </si>
  <si>
    <t>Direct employment for the duration of the calendar year</t>
  </si>
  <si>
    <t>Indirect employment for the duration of the calendar year</t>
  </si>
  <si>
    <t>Filipino employees</t>
  </si>
  <si>
    <t>Foreign employees</t>
  </si>
  <si>
    <t>Rank and file employees employed for the entire calendar year</t>
  </si>
  <si>
    <t>Managerial/ Supervisory employees employed for the entire calendar year</t>
  </si>
  <si>
    <t>Total count of employees</t>
  </si>
  <si>
    <t>Total count of hours worked of all employees</t>
  </si>
  <si>
    <t>Total compensation</t>
  </si>
  <si>
    <t>Average compensation for the year per employee</t>
  </si>
  <si>
    <t>able columns</t>
  </si>
  <si>
    <t>50000</t>
  </si>
  <si>
    <t>20000</t>
  </si>
  <si>
    <t>0</t>
  </si>
  <si>
    <t>[Name of Investment Promotion Agency]</t>
  </si>
  <si>
    <t>Annex E</t>
  </si>
  <si>
    <t xml:space="preserve">Master List of All Registered Business Enterprises (RBEs) Availing Tax Incentives </t>
  </si>
  <si>
    <t>ID No.</t>
  </si>
  <si>
    <t>Enterprise Name (Registered Name/Business Entity)</t>
  </si>
  <si>
    <t>Certificate of Registration</t>
  </si>
  <si>
    <t>Date of Registration</t>
  </si>
  <si>
    <t>Start of Commercial Operations</t>
  </si>
  <si>
    <t>Registered Address</t>
  </si>
  <si>
    <t>Taxpayer Identification Number (TIN)</t>
  </si>
  <si>
    <t>RDO Code</t>
  </si>
  <si>
    <t>Domestic/Export oriented</t>
  </si>
  <si>
    <t>Nationality/
Ownership</t>
  </si>
  <si>
    <t>Type of Enterprise</t>
  </si>
  <si>
    <t>Actual Investment Capital</t>
  </si>
  <si>
    <t>Type of Project</t>
  </si>
  <si>
    <t>Registered Activity/Project Description</t>
  </si>
  <si>
    <t>Project Location</t>
  </si>
  <si>
    <t>Type of tax incentives</t>
  </si>
  <si>
    <t>Certificate of Entitlement to Tax Incentives (CETI)</t>
  </si>
  <si>
    <t>Effectivity date of tax Relief/ Exemption</t>
  </si>
  <si>
    <t>ITH extension
(Y or N),
If Y, pls specify whether expansion or bonus</t>
  </si>
  <si>
    <t>Authorized Representative</t>
  </si>
  <si>
    <t>Date</t>
  </si>
  <si>
    <t>Name</t>
  </si>
  <si>
    <t>Contact Number</t>
  </si>
  <si>
    <t>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</si>
</sst>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0000000"/>
    <numFmt numFmtId="165" formatCode="000\-000\-000\-000;000\-000\-000\-000;000\-000\-000\-000"/>
    <numFmt numFmtId="166" formatCode="_-0;_-0;_-0"/>
    <numFmt numFmtId="167" formatCode="mm&quot;/&quot;dd&quot;/&quot;yyyy"/>
    <numFmt numFmtId="168" formatCode="_-0;\-0;_-\-"/>
    <numFmt numFmtId="169" formatCode="_(#,##0.00_);\(#,##0.00\);_(\-_)"/>
    <numFmt numFmtId="170" formatCode="0;0;\-"/>
    <numFmt numFmtId="171" formatCode="000\-000\-000\-000"/>
    <numFmt numFmtId="172" formatCode="\(#,##0.00\);\(#,##0.00\);\(\-\)"/>
    <numFmt numFmtId="173" formatCode="_-0%;\-0%;_-0%"/>
    <numFmt numFmtId="174" formatCode="_-0;\-0;_-0"/>
    <numFmt numFmtId="175" formatCode="mmmm\ d\,\ yyyy"/>
    <numFmt numFmtId="176" formatCode="#"/>
    <numFmt numFmtId="177" formatCode="d\-mmm\-yyyy"/>
    <numFmt numFmtId="178" formatCode="_-* #,##0_-;\-* #,##0_-;_-* &quot;-&quot;??_-;_-@_-"/>
    <numFmt numFmtId="179" formatCode="_(#,##0_);\(#,##0\);_(\-_)"/>
  </numFmts>
  <fonts count="34">
    <font>
      <sz val="12"/>
      <color theme="1"/>
      <name val="Calibri"/>
      <scheme val="minor"/>
    </font>
    <font>
      <sz val="12"/>
      <color theme="1"/>
      <name val="Calibri"/>
      <family val="2"/>
    </font>
    <font>
      <b/>
      <sz val="12"/>
      <color theme="1"/>
      <name val="Calibri"/>
      <family val="2"/>
    </font>
    <font>
      <i/>
      <sz val="12"/>
      <color theme="1"/>
      <name val="Calibri"/>
      <family val="2"/>
    </font>
    <font>
      <sz val="12"/>
      <name val="Calibri"/>
      <family val="2"/>
    </font>
    <font>
      <b/>
      <i/>
      <sz val="12"/>
      <color theme="1"/>
      <name val="Calibri"/>
      <family val="2"/>
    </font>
    <font>
      <b/>
      <i/>
      <sz val="12"/>
      <color rgb="FFFF0000"/>
      <name val="Calibri"/>
      <family val="2"/>
    </font>
    <font>
      <b/>
      <u/>
      <sz val="12"/>
      <color rgb="FF1155CC"/>
      <name val="Calibri"/>
      <family val="2"/>
    </font>
    <font>
      <b/>
      <u/>
      <sz val="12"/>
      <color theme="1"/>
      <name val="Calibri"/>
      <family val="2"/>
    </font>
    <font>
      <i/>
      <sz val="10"/>
      <color theme="1"/>
      <name val="Calibri"/>
      <family val="2"/>
    </font>
    <font>
      <sz val="12"/>
      <color theme="0"/>
      <name val="Calibri"/>
      <family val="2"/>
    </font>
    <font>
      <sz val="12"/>
      <color rgb="FFFFFFFF"/>
      <name val="Calibri"/>
      <family val="2"/>
    </font>
    <font>
      <b/>
      <sz val="12"/>
      <color theme="0"/>
      <name val="Calibri"/>
      <family val="2"/>
    </font>
    <font>
      <b/>
      <sz val="12"/>
      <color rgb="FFB7B7B7"/>
      <name val="Calibri"/>
      <family val="2"/>
    </font>
    <font>
      <b/>
      <sz val="12"/>
      <color rgb="FFFFFFFF"/>
      <name val="Calibri"/>
      <family val="2"/>
    </font>
    <font>
      <sz val="12"/>
      <color rgb="FF000000"/>
      <name val="Calibri"/>
      <family val="2"/>
    </font>
    <font>
      <b/>
      <sz val="12"/>
      <color rgb="FFFF0000"/>
      <name val="Calibri"/>
      <family val="2"/>
    </font>
    <font>
      <sz val="11"/>
      <color theme="1"/>
      <name val="Calibri"/>
      <family val="2"/>
    </font>
    <font>
      <b/>
      <sz val="16"/>
      <color theme="1"/>
      <name val="Calibri"/>
      <family val="2"/>
    </font>
    <font>
      <b/>
      <i/>
      <sz val="12"/>
      <color rgb="FF980000"/>
      <name val="Calibri"/>
      <family val="2"/>
    </font>
    <font>
      <b/>
      <sz val="12"/>
      <color rgb="FF000000"/>
      <name val="Calibri"/>
      <family val="2"/>
    </font>
    <font>
      <b/>
      <sz val="12"/>
      <color rgb="FFD9D9D9"/>
      <name val="Calibri"/>
      <family val="2"/>
    </font>
    <font>
      <sz val="12"/>
      <color theme="1"/>
      <name val="Calibri"/>
      <family val="2"/>
      <scheme val="minor"/>
    </font>
    <font>
      <b/>
      <sz val="12"/>
      <name val="Calibri"/>
      <family val="2"/>
    </font>
    <font>
      <sz val="12"/>
      <color theme="1"/>
      <name val="Calibri"/>
      <family val="2"/>
      <scheme val="minor"/>
    </font>
    <font>
      <sz val="12"/>
      <color theme="2"/>
      <name val="Calibri"/>
      <family val="2"/>
    </font>
    <font>
      <b/>
      <sz val="12"/>
      <color theme="2"/>
      <name val="Calibri"/>
      <family val="2"/>
    </font>
    <font>
      <u/>
      <sz val="12"/>
      <color theme="10"/>
      <name val="Calibri"/>
      <scheme val="minor"/>
    </font>
    <font>
      <b/>
      <u/>
      <sz val="12"/>
      <color theme="10"/>
      <name val="Calibri"/>
      <scheme val="minor"/>
    </font>
    <font>
      <b/>
      <sz val="12"/>
      <color theme="1"/>
      <name val="Calibri"/>
      <scheme val="minor"/>
    </font>
    <font>
      <sz val="12"/>
      <color rgb="FF000000"/>
      <name val="Calibri"/>
    </font>
    <font>
      <u/>
      <sz val="12"/>
      <color rgb="FF000000"/>
      <name val="Calibri"/>
    </font>
    <font>
      <b/>
      <sz val="12"/>
      <color theme="1"/>
      <name val="Calibri"/>
      <family val="2"/>
      <scheme val="minor"/>
    </font>
    <font>
      <b/>
      <sz val="12"/>
      <color rgb="FF000000"/>
      <name val="Calibri"/>
    </font>
  </fonts>
  <fills count="29">
    <fill>
      <patternFill patternType="none"/>
    </fill>
    <fill>
      <patternFill patternType="gray125"/>
    </fill>
    <fill>
      <patternFill patternType="solid">
        <fgColor rgb="FFFFFFFF"/>
        <bgColor rgb="FFFFFFFF"/>
      </patternFill>
    </fill>
    <fill>
      <patternFill patternType="solid">
        <fgColor rgb="FFD5A6BD"/>
        <bgColor rgb="FFD5A6BD"/>
      </patternFill>
    </fill>
    <fill>
      <patternFill patternType="solid">
        <fgColor rgb="FFFFE599"/>
        <bgColor rgb="FFFFE599"/>
      </patternFill>
    </fill>
    <fill>
      <patternFill patternType="solid">
        <fgColor theme="0"/>
        <bgColor theme="0"/>
      </patternFill>
    </fill>
    <fill>
      <patternFill patternType="solid">
        <fgColor rgb="FFF3F3F3"/>
        <bgColor rgb="FFF3F3F3"/>
      </patternFill>
    </fill>
    <fill>
      <patternFill patternType="solid">
        <fgColor rgb="FFD9D9D9"/>
        <bgColor rgb="FFD9D9D9"/>
      </patternFill>
    </fill>
    <fill>
      <patternFill patternType="solid">
        <fgColor rgb="FFC27BA0"/>
        <bgColor rgb="FFC27BA0"/>
      </patternFill>
    </fill>
    <fill>
      <patternFill patternType="solid">
        <fgColor rgb="FFA64D79"/>
        <bgColor rgb="FFA64D79"/>
      </patternFill>
    </fill>
    <fill>
      <patternFill patternType="solid">
        <fgColor rgb="FFFFD966"/>
        <bgColor rgb="FFFFD966"/>
      </patternFill>
    </fill>
    <fill>
      <patternFill patternType="solid">
        <fgColor rgb="FFF1C232"/>
        <bgColor rgb="FFF1C232"/>
      </patternFill>
    </fill>
    <fill>
      <patternFill patternType="solid">
        <fgColor theme="1"/>
        <bgColor theme="1"/>
      </patternFill>
    </fill>
    <fill>
      <patternFill patternType="solid">
        <fgColor rgb="FF999999"/>
        <bgColor rgb="FF999999"/>
      </patternFill>
    </fill>
    <fill>
      <patternFill patternType="solid">
        <fgColor rgb="FF000000"/>
        <bgColor rgb="FF000000"/>
      </patternFill>
    </fill>
    <fill>
      <patternFill patternType="solid">
        <fgColor theme="0"/>
        <bgColor indexed="64"/>
      </patternFill>
    </fill>
    <fill>
      <patternFill patternType="solid">
        <fgColor theme="1"/>
        <bgColor rgb="FF999999"/>
      </patternFill>
    </fill>
    <fill>
      <patternFill patternType="solid">
        <fgColor theme="5"/>
        <bgColor rgb="FFFFFFFF"/>
      </patternFill>
    </fill>
    <fill>
      <patternFill patternType="solid">
        <fgColor theme="5"/>
        <bgColor indexed="64"/>
      </patternFill>
    </fill>
    <fill>
      <patternFill patternType="solid">
        <fgColor theme="1"/>
        <bgColor indexed="64"/>
      </patternFill>
    </fill>
    <fill>
      <patternFill patternType="solid">
        <fgColor theme="0"/>
        <bgColor rgb="FFF3F3F3"/>
      </patternFill>
    </fill>
    <fill>
      <patternFill patternType="solid">
        <fgColor theme="0"/>
        <bgColor rgb="FFFFFFFF"/>
      </patternFill>
    </fill>
    <fill>
      <patternFill patternType="solid">
        <fgColor rgb="FFCA8CA7"/>
        <bgColor rgb="FFFFE599"/>
      </patternFill>
    </fill>
    <fill>
      <patternFill patternType="solid">
        <fgColor rgb="FFCA8CA7"/>
        <bgColor indexed="64"/>
      </patternFill>
    </fill>
    <fill>
      <patternFill patternType="solid">
        <fgColor rgb="FFFFE599"/>
        <bgColor indexed="64"/>
      </patternFill>
    </fill>
    <fill>
      <patternFill patternType="solid">
        <fgColor rgb="FF000000"/>
        <bgColor indexed="64"/>
      </patternFill>
    </fill>
    <fill>
      <patternFill patternType="solid">
        <fgColor rgb="FFFFFFFF"/>
        <bgColor indexed="64"/>
      </patternFill>
    </fill>
    <fill>
      <patternFill patternType="solid">
        <fgColor rgb="FFD5A6BD"/>
        <bgColor indexed="64"/>
      </patternFill>
    </fill>
    <fill>
      <patternFill patternType="solid">
        <fgColor rgb="FFFFD966"/>
        <bgColor indexed="64"/>
      </patternFill>
    </fill>
  </fills>
  <borders count="123">
    <border>
      <left/>
      <right/>
      <top/>
      <bottom/>
      <diagonal/>
    </border>
    <border>
      <left/>
      <right/>
      <top/>
      <bottom style="hair">
        <color rgb="FFB7B7B7"/>
      </bottom>
      <diagonal/>
    </border>
    <border>
      <left/>
      <right/>
      <top style="hair">
        <color rgb="FFB7B7B7"/>
      </top>
      <bottom/>
      <diagonal/>
    </border>
    <border>
      <left/>
      <right/>
      <top style="hair">
        <color rgb="FFB7B7B7"/>
      </top>
      <bottom style="hair">
        <color rgb="FFCCCCCC"/>
      </bottom>
      <diagonal/>
    </border>
    <border>
      <left/>
      <right/>
      <top style="hair">
        <color rgb="FFB7B7B7"/>
      </top>
      <bottom style="hair">
        <color rgb="FFB7B7B7"/>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top style="medium">
        <color rgb="FF000000"/>
      </top>
      <bottom style="medium">
        <color rgb="FF000000"/>
      </bottom>
      <diagonal/>
    </border>
    <border>
      <left style="thin">
        <color rgb="FF000000"/>
      </left>
      <right style="medium">
        <color rgb="FF000000"/>
      </right>
      <top/>
      <bottom style="thin">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style="medium">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style="medium">
        <color rgb="FF000000"/>
      </top>
      <bottom/>
      <diagonal/>
    </border>
    <border>
      <left/>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bottom style="medium">
        <color indexed="64"/>
      </bottom>
      <diagonal/>
    </border>
    <border>
      <left style="thin">
        <color rgb="FF000000"/>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indexed="64"/>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thin">
        <color rgb="FF000000"/>
      </left>
      <right style="medium">
        <color indexed="64"/>
      </right>
      <top style="medium">
        <color rgb="FF000000"/>
      </top>
      <bottom style="medium">
        <color indexed="64"/>
      </bottom>
      <diagonal/>
    </border>
    <border>
      <left style="medium">
        <color indexed="64"/>
      </left>
      <right style="thin">
        <color rgb="FF000000"/>
      </right>
      <top/>
      <bottom style="medium">
        <color rgb="FF000000"/>
      </bottom>
      <diagonal/>
    </border>
    <border>
      <left style="thin">
        <color rgb="FF000000"/>
      </left>
      <right style="medium">
        <color indexed="64"/>
      </right>
      <top/>
      <bottom style="medium">
        <color rgb="FF000000"/>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style="medium">
        <color indexed="64"/>
      </top>
      <bottom/>
      <diagonal/>
    </border>
    <border>
      <left style="thin">
        <color rgb="FF000000"/>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rgb="FF000000"/>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rgb="FF000000"/>
      </top>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thin">
        <color rgb="FF000000"/>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s>
  <cellStyleXfs count="4">
    <xf numFmtId="0" fontId="0" fillId="0" borderId="0"/>
    <xf numFmtId="9" fontId="22" fillId="0" borderId="0" applyFont="0" applyFill="0" applyBorder="0" applyAlignment="0" applyProtection="0"/>
    <xf numFmtId="43" fontId="24" fillId="0" borderId="0" applyFont="0" applyFill="0" applyBorder="0" applyAlignment="0" applyProtection="0"/>
    <xf numFmtId="0" fontId="27" fillId="0" borderId="0" applyNumberFormat="0" applyFill="0" applyBorder="0" applyAlignment="0" applyProtection="0"/>
  </cellStyleXfs>
  <cellXfs count="822">
    <xf numFmtId="0" fontId="0" fillId="0" borderId="0" xfId="0"/>
    <xf numFmtId="0" fontId="2" fillId="6"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2" fillId="6" borderId="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0" borderId="4" xfId="0" applyFont="1" applyBorder="1" applyAlignment="1">
      <alignment horizontal="left" vertical="top" wrapText="1"/>
    </xf>
    <xf numFmtId="0" fontId="9" fillId="3" borderId="15" xfId="0" applyFont="1" applyFill="1" applyBorder="1" applyAlignment="1">
      <alignment horizontal="center" vertical="center"/>
    </xf>
    <xf numFmtId="0" fontId="1" fillId="4" borderId="17" xfId="0" applyFont="1" applyFill="1" applyBorder="1" applyAlignment="1">
      <alignment horizontal="center"/>
    </xf>
    <xf numFmtId="0" fontId="1" fillId="3" borderId="17" xfId="0" applyFont="1" applyFill="1" applyBorder="1" applyAlignment="1">
      <alignment horizontal="center"/>
    </xf>
    <xf numFmtId="0" fontId="1" fillId="4" borderId="25" xfId="0" applyFont="1" applyFill="1" applyBorder="1" applyAlignment="1">
      <alignment horizontal="center"/>
    </xf>
    <xf numFmtId="0" fontId="9" fillId="4" borderId="21"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15" fillId="0" borderId="29" xfId="0" applyFont="1" applyBorder="1" applyAlignment="1">
      <alignment horizontal="center"/>
    </xf>
    <xf numFmtId="0" fontId="15" fillId="0" borderId="44" xfId="0" applyFont="1" applyBorder="1"/>
    <xf numFmtId="177" fontId="15" fillId="0" borderId="44" xfId="0" applyNumberFormat="1" applyFont="1" applyBorder="1"/>
    <xf numFmtId="177" fontId="15" fillId="0" borderId="44" xfId="0" applyNumberFormat="1" applyFont="1" applyBorder="1" applyAlignment="1">
      <alignment horizontal="center"/>
    </xf>
    <xf numFmtId="171" fontId="15" fillId="0" borderId="44" xfId="0" applyNumberFormat="1" applyFont="1" applyBorder="1"/>
    <xf numFmtId="0" fontId="15" fillId="0" borderId="44" xfId="0" applyFont="1" applyBorder="1" applyAlignment="1">
      <alignment horizontal="left"/>
    </xf>
    <xf numFmtId="0" fontId="15" fillId="0" borderId="44" xfId="0" applyFont="1" applyBorder="1" applyAlignment="1">
      <alignment horizontal="center"/>
    </xf>
    <xf numFmtId="0" fontId="15" fillId="0" borderId="45" xfId="0" applyFont="1" applyBorder="1" applyAlignment="1">
      <alignment horizontal="center"/>
    </xf>
    <xf numFmtId="176" fontId="15" fillId="0" borderId="0" xfId="0" applyNumberFormat="1" applyFont="1" applyAlignment="1">
      <alignment horizontal="center" vertical="top" wrapText="1"/>
    </xf>
    <xf numFmtId="0" fontId="20" fillId="0" borderId="0" xfId="0" applyFont="1" applyAlignment="1">
      <alignment vertical="top" wrapText="1"/>
    </xf>
    <xf numFmtId="177" fontId="15" fillId="0" borderId="0" xfId="0" applyNumberFormat="1" applyFont="1" applyAlignment="1">
      <alignment horizontal="center" vertical="top" wrapText="1"/>
    </xf>
    <xf numFmtId="0" fontId="15" fillId="0" borderId="0" xfId="0" applyFont="1" applyAlignment="1">
      <alignment horizontal="center" vertical="top" wrapText="1"/>
    </xf>
    <xf numFmtId="0" fontId="15" fillId="0" borderId="0" xfId="0" applyFont="1" applyAlignment="1">
      <alignment vertical="top" wrapText="1"/>
    </xf>
    <xf numFmtId="0" fontId="0" fillId="0" borderId="0" xfId="0" applyProtection="1">
      <protection locked="0"/>
    </xf>
    <xf numFmtId="0" fontId="2" fillId="0" borderId="0" xfId="0" applyFont="1" applyAlignment="1" applyProtection="1">
      <alignment horizontal="center"/>
      <protection locked="0"/>
    </xf>
    <xf numFmtId="0" fontId="9" fillId="4" borderId="15"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8" borderId="15" xfId="0" applyFont="1" applyFill="1" applyBorder="1" applyAlignment="1" applyProtection="1">
      <alignment horizontal="center" vertical="center"/>
      <protection locked="0"/>
    </xf>
    <xf numFmtId="0" fontId="9" fillId="9" borderId="15" xfId="0" applyFont="1" applyFill="1" applyBorder="1" applyAlignment="1" applyProtection="1">
      <alignment horizontal="center" vertical="center"/>
      <protection locked="0"/>
    </xf>
    <xf numFmtId="0" fontId="1" fillId="4" borderId="17" xfId="0" applyFont="1" applyFill="1" applyBorder="1" applyAlignment="1" applyProtection="1">
      <alignment horizontal="center"/>
      <protection locked="0"/>
    </xf>
    <xf numFmtId="0" fontId="1" fillId="3" borderId="17" xfId="0" applyFont="1" applyFill="1" applyBorder="1" applyAlignment="1" applyProtection="1">
      <alignment horizontal="center"/>
      <protection locked="0"/>
    </xf>
    <xf numFmtId="0" fontId="1" fillId="8" borderId="17" xfId="0" applyFont="1" applyFill="1" applyBorder="1" applyAlignment="1" applyProtection="1">
      <alignment horizontal="center"/>
      <protection locked="0"/>
    </xf>
    <xf numFmtId="0" fontId="1" fillId="9" borderId="17" xfId="0" applyFont="1" applyFill="1" applyBorder="1" applyAlignment="1" applyProtection="1">
      <alignment horizontal="center"/>
      <protection locked="0"/>
    </xf>
    <xf numFmtId="166" fontId="1" fillId="0" borderId="21" xfId="0" applyNumberFormat="1" applyFont="1" applyBorder="1" applyAlignment="1" applyProtection="1">
      <alignment horizontal="left"/>
      <protection locked="0"/>
    </xf>
    <xf numFmtId="167" fontId="1" fillId="0" borderId="21" xfId="0" applyNumberFormat="1" applyFont="1" applyBorder="1" applyAlignment="1" applyProtection="1">
      <alignment horizontal="left" vertical="center"/>
      <protection locked="0"/>
    </xf>
    <xf numFmtId="0" fontId="1" fillId="0" borderId="0" xfId="0" applyFont="1" applyProtection="1">
      <protection locked="0"/>
    </xf>
    <xf numFmtId="166" fontId="11" fillId="12" borderId="20" xfId="0" applyNumberFormat="1" applyFont="1" applyFill="1" applyBorder="1" applyAlignment="1" applyProtection="1">
      <alignment horizontal="left" vertical="center"/>
      <protection locked="0"/>
    </xf>
    <xf numFmtId="169" fontId="2" fillId="13" borderId="20" xfId="0" applyNumberFormat="1" applyFont="1" applyFill="1" applyBorder="1" applyAlignment="1" applyProtection="1">
      <alignment horizontal="right" vertical="center"/>
      <protection locked="0"/>
    </xf>
    <xf numFmtId="0" fontId="1" fillId="2" borderId="5" xfId="0" applyFont="1" applyFill="1" applyBorder="1" applyAlignment="1">
      <alignment horizontal="center" vertical="center"/>
    </xf>
    <xf numFmtId="0" fontId="0" fillId="15" borderId="0" xfId="0" applyFill="1"/>
    <xf numFmtId="0" fontId="9" fillId="3" borderId="24" xfId="0" applyFont="1" applyFill="1" applyBorder="1" applyAlignment="1" applyProtection="1">
      <alignment horizontal="center" vertical="center"/>
      <protection locked="0"/>
    </xf>
    <xf numFmtId="0" fontId="1" fillId="4" borderId="27" xfId="0" applyFont="1" applyFill="1" applyBorder="1" applyAlignment="1" applyProtection="1">
      <alignment horizontal="center"/>
      <protection locked="0"/>
    </xf>
    <xf numFmtId="0" fontId="1" fillId="3" borderId="18" xfId="0" applyFont="1" applyFill="1" applyBorder="1" applyAlignment="1" applyProtection="1">
      <alignment horizontal="center"/>
      <protection locked="0"/>
    </xf>
    <xf numFmtId="0" fontId="10" fillId="12" borderId="20" xfId="0" applyFont="1" applyFill="1" applyBorder="1" applyAlignment="1" applyProtection="1">
      <alignment vertical="center"/>
      <protection locked="0"/>
    </xf>
    <xf numFmtId="169" fontId="11" fillId="12" borderId="20" xfId="0" applyNumberFormat="1" applyFont="1" applyFill="1" applyBorder="1" applyAlignment="1" applyProtection="1">
      <alignment horizontal="right" vertical="center"/>
      <protection locked="0"/>
    </xf>
    <xf numFmtId="169" fontId="10" fillId="12" borderId="20" xfId="0" applyNumberFormat="1" applyFont="1" applyFill="1" applyBorder="1" applyAlignment="1" applyProtection="1">
      <alignment horizontal="right" vertical="center"/>
      <protection locked="0"/>
    </xf>
    <xf numFmtId="169" fontId="12" fillId="12" borderId="26" xfId="0" applyNumberFormat="1" applyFont="1" applyFill="1" applyBorder="1" applyAlignment="1" applyProtection="1">
      <alignment horizontal="right" vertical="center"/>
      <protection locked="0"/>
    </xf>
    <xf numFmtId="169" fontId="2" fillId="0" borderId="17" xfId="0" applyNumberFormat="1" applyFont="1" applyBorder="1" applyAlignment="1">
      <alignment horizontal="right" vertical="center"/>
    </xf>
    <xf numFmtId="169" fontId="2" fillId="13" borderId="27" xfId="0" applyNumberFormat="1" applyFont="1" applyFill="1" applyBorder="1" applyAlignment="1">
      <alignment horizontal="center" vertical="center"/>
    </xf>
    <xf numFmtId="169" fontId="2" fillId="0" borderId="18" xfId="0" applyNumberFormat="1" applyFont="1" applyBorder="1" applyAlignment="1">
      <alignment horizontal="right" vertical="center"/>
    </xf>
    <xf numFmtId="0" fontId="17" fillId="0" borderId="0" xfId="0" applyFont="1" applyProtection="1">
      <protection locked="0"/>
    </xf>
    <xf numFmtId="174" fontId="11" fillId="12" borderId="20" xfId="0" applyNumberFormat="1" applyFont="1" applyFill="1" applyBorder="1" applyAlignment="1" applyProtection="1">
      <alignment horizontal="left" vertical="center"/>
      <protection locked="0"/>
    </xf>
    <xf numFmtId="49" fontId="10" fillId="12" borderId="20" xfId="0" applyNumberFormat="1" applyFont="1" applyFill="1" applyBorder="1" applyProtection="1">
      <protection locked="0"/>
    </xf>
    <xf numFmtId="169" fontId="11" fillId="12" borderId="20" xfId="0" applyNumberFormat="1" applyFont="1" applyFill="1" applyBorder="1" applyProtection="1">
      <protection locked="0"/>
    </xf>
    <xf numFmtId="169" fontId="12" fillId="12" borderId="20" xfId="0" applyNumberFormat="1" applyFont="1" applyFill="1" applyBorder="1" applyAlignment="1" applyProtection="1">
      <alignment horizontal="right" vertical="center"/>
      <protection locked="0"/>
    </xf>
    <xf numFmtId="0" fontId="11" fillId="12" borderId="20" xfId="0" applyFont="1" applyFill="1" applyBorder="1" applyProtection="1">
      <protection locked="0"/>
    </xf>
    <xf numFmtId="174" fontId="10" fillId="12" borderId="20" xfId="0" applyNumberFormat="1" applyFont="1" applyFill="1" applyBorder="1" applyAlignment="1" applyProtection="1">
      <alignment horizontal="left" vertical="center"/>
      <protection locked="0"/>
    </xf>
    <xf numFmtId="169" fontId="10" fillId="12" borderId="20" xfId="0" applyNumberFormat="1" applyFont="1" applyFill="1" applyBorder="1" applyProtection="1">
      <protection locked="0"/>
    </xf>
    <xf numFmtId="0" fontId="9" fillId="4" borderId="15" xfId="0" applyFont="1" applyFill="1" applyBorder="1" applyAlignment="1">
      <alignment horizontal="center" vertical="center"/>
    </xf>
    <xf numFmtId="0" fontId="9" fillId="4" borderId="31" xfId="0" applyFont="1" applyFill="1" applyBorder="1" applyAlignment="1">
      <alignment horizontal="center" vertical="center"/>
    </xf>
    <xf numFmtId="0" fontId="9" fillId="10" borderId="31" xfId="0" applyFont="1" applyFill="1" applyBorder="1" applyAlignment="1">
      <alignment horizontal="center" vertical="center"/>
    </xf>
    <xf numFmtId="0" fontId="9" fillId="3" borderId="31" xfId="0" applyFont="1" applyFill="1" applyBorder="1" applyAlignment="1">
      <alignment horizontal="center" vertical="center"/>
    </xf>
    <xf numFmtId="0" fontId="9" fillId="8" borderId="31" xfId="0" applyFont="1" applyFill="1" applyBorder="1" applyAlignment="1">
      <alignment horizontal="center" vertical="center"/>
    </xf>
    <xf numFmtId="0" fontId="1" fillId="10" borderId="17" xfId="0" applyFont="1" applyFill="1" applyBorder="1" applyAlignment="1">
      <alignment horizontal="center"/>
    </xf>
    <xf numFmtId="0" fontId="1" fillId="8" borderId="17" xfId="0" applyFont="1" applyFill="1" applyBorder="1" applyAlignment="1">
      <alignment horizontal="center"/>
    </xf>
    <xf numFmtId="0" fontId="9" fillId="11" borderId="15" xfId="0" applyFont="1" applyFill="1" applyBorder="1" applyAlignment="1">
      <alignment horizontal="center" vertical="center"/>
    </xf>
    <xf numFmtId="0" fontId="9" fillId="10" borderId="23" xfId="0" applyFont="1" applyFill="1" applyBorder="1" applyAlignment="1">
      <alignment horizontal="center" vertical="center" wrapText="1"/>
    </xf>
    <xf numFmtId="0" fontId="9" fillId="10" borderId="15" xfId="0" applyFont="1" applyFill="1" applyBorder="1" applyAlignment="1">
      <alignment horizontal="center" vertical="center"/>
    </xf>
    <xf numFmtId="0" fontId="1" fillId="11" borderId="17" xfId="0" applyFont="1" applyFill="1" applyBorder="1" applyAlignment="1">
      <alignment horizontal="center"/>
    </xf>
    <xf numFmtId="0" fontId="1" fillId="2" borderId="5" xfId="0" applyFont="1" applyFill="1" applyBorder="1" applyAlignment="1">
      <alignment horizontal="left" vertical="center"/>
    </xf>
    <xf numFmtId="0" fontId="9" fillId="4" borderId="16" xfId="0" applyFont="1" applyFill="1" applyBorder="1" applyAlignment="1">
      <alignment horizontal="center" vertical="center"/>
    </xf>
    <xf numFmtId="0" fontId="9" fillId="9" borderId="15" xfId="0" applyFont="1" applyFill="1" applyBorder="1" applyAlignment="1">
      <alignment horizontal="center" vertical="center"/>
    </xf>
    <xf numFmtId="0" fontId="9" fillId="8" borderId="15" xfId="0" applyFont="1" applyFill="1" applyBorder="1" applyAlignment="1">
      <alignment horizontal="center" vertical="center"/>
    </xf>
    <xf numFmtId="0" fontId="9" fillId="11" borderId="15" xfId="0" applyFont="1" applyFill="1" applyBorder="1" applyAlignment="1">
      <alignment horizontal="center" vertical="center" wrapText="1"/>
    </xf>
    <xf numFmtId="0" fontId="1" fillId="9" borderId="17" xfId="0" applyFont="1" applyFill="1" applyBorder="1" applyAlignment="1">
      <alignment horizontal="center"/>
    </xf>
    <xf numFmtId="0" fontId="9" fillId="3" borderId="16" xfId="0" applyFont="1" applyFill="1" applyBorder="1" applyAlignment="1">
      <alignment horizontal="center" vertical="center"/>
    </xf>
    <xf numFmtId="0" fontId="1" fillId="4" borderId="39" xfId="0" applyFont="1" applyFill="1" applyBorder="1" applyAlignment="1">
      <alignment horizontal="center"/>
    </xf>
    <xf numFmtId="0" fontId="1" fillId="3" borderId="39" xfId="0" applyFont="1" applyFill="1" applyBorder="1" applyAlignment="1">
      <alignment horizontal="center"/>
    </xf>
    <xf numFmtId="0" fontId="2" fillId="4" borderId="21" xfId="0" applyFont="1" applyFill="1" applyBorder="1" applyAlignment="1">
      <alignment horizontal="center" vertical="center" wrapText="1"/>
    </xf>
    <xf numFmtId="0" fontId="9" fillId="4" borderId="39" xfId="0" applyFont="1" applyFill="1" applyBorder="1" applyAlignment="1">
      <alignment horizontal="center" vertical="center"/>
    </xf>
    <xf numFmtId="0" fontId="9" fillId="11" borderId="39" xfId="0" applyFont="1" applyFill="1" applyBorder="1" applyAlignment="1">
      <alignment horizontal="center" vertical="center"/>
    </xf>
    <xf numFmtId="0" fontId="9" fillId="10" borderId="39" xfId="0" applyFont="1" applyFill="1" applyBorder="1" applyAlignment="1">
      <alignment horizontal="center" vertical="center"/>
    </xf>
    <xf numFmtId="0" fontId="9" fillId="3" borderId="39" xfId="0" applyFont="1" applyFill="1" applyBorder="1" applyAlignment="1">
      <alignment horizontal="center" vertical="center"/>
    </xf>
    <xf numFmtId="0" fontId="9" fillId="9" borderId="39" xfId="0" applyFont="1" applyFill="1" applyBorder="1" applyAlignment="1">
      <alignment horizontal="center" vertical="center"/>
    </xf>
    <xf numFmtId="0" fontId="9" fillId="8" borderId="39" xfId="0" applyFont="1" applyFill="1" applyBorder="1" applyAlignment="1">
      <alignment horizontal="center" vertical="center"/>
    </xf>
    <xf numFmtId="169" fontId="1" fillId="0" borderId="20" xfId="0" applyNumberFormat="1" applyFont="1" applyBorder="1" applyAlignment="1" applyProtection="1">
      <alignment horizontal="right" vertical="center"/>
      <protection locked="0"/>
    </xf>
    <xf numFmtId="0" fontId="1"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center"/>
      <protection locked="0"/>
    </xf>
    <xf numFmtId="0" fontId="1" fillId="0" borderId="20" xfId="0" applyFont="1" applyBorder="1" applyAlignment="1" applyProtection="1">
      <alignment horizontal="left" vertical="center"/>
      <protection locked="0"/>
    </xf>
    <xf numFmtId="0" fontId="1" fillId="2" borderId="5" xfId="0" applyFont="1" applyFill="1" applyBorder="1" applyAlignment="1" applyProtection="1">
      <alignment horizontal="center" vertical="center" wrapText="1"/>
      <protection locked="0"/>
    </xf>
    <xf numFmtId="0" fontId="1" fillId="2" borderId="5" xfId="0" applyFont="1" applyFill="1" applyBorder="1" applyProtection="1">
      <protection locked="0"/>
    </xf>
    <xf numFmtId="14" fontId="1" fillId="0" borderId="36" xfId="0" applyNumberFormat="1" applyFont="1" applyBorder="1" applyAlignment="1" applyProtection="1">
      <alignment horizontal="left" vertical="center"/>
      <protection locked="0"/>
    </xf>
    <xf numFmtId="0" fontId="9" fillId="4" borderId="46" xfId="0" applyFont="1" applyFill="1" applyBorder="1" applyAlignment="1">
      <alignment horizontal="center" vertical="center" wrapText="1"/>
    </xf>
    <xf numFmtId="0" fontId="10" fillId="16" borderId="20" xfId="1" applyNumberFormat="1" applyFont="1" applyFill="1" applyBorder="1" applyAlignment="1" applyProtection="1">
      <alignment horizontal="left" vertical="center"/>
    </xf>
    <xf numFmtId="165" fontId="1" fillId="0" borderId="65" xfId="0" applyNumberFormat="1" applyFont="1" applyBorder="1" applyAlignment="1" applyProtection="1">
      <alignment horizontal="left" vertical="center"/>
      <protection locked="0"/>
    </xf>
    <xf numFmtId="0" fontId="1" fillId="0" borderId="20" xfId="0" applyFont="1" applyBorder="1" applyAlignment="1" applyProtection="1">
      <alignment vertical="center"/>
      <protection locked="0"/>
    </xf>
    <xf numFmtId="166" fontId="1" fillId="0" borderId="20" xfId="0" applyNumberFormat="1" applyFont="1" applyBorder="1" applyAlignment="1" applyProtection="1">
      <alignment horizontal="left" vertical="center"/>
      <protection locked="0"/>
    </xf>
    <xf numFmtId="0" fontId="1" fillId="13" borderId="20" xfId="1" applyNumberFormat="1" applyFont="1" applyFill="1" applyBorder="1" applyAlignment="1" applyProtection="1">
      <alignment horizontal="left" vertical="center"/>
    </xf>
    <xf numFmtId="14" fontId="1" fillId="0" borderId="20" xfId="0" applyNumberFormat="1" applyFont="1" applyBorder="1" applyAlignment="1" applyProtection="1">
      <alignment horizontal="left" vertical="center"/>
      <protection locked="0"/>
    </xf>
    <xf numFmtId="14" fontId="1" fillId="0" borderId="64" xfId="0" applyNumberFormat="1" applyFont="1" applyBorder="1" applyAlignment="1" applyProtection="1">
      <alignment horizontal="left" vertical="center"/>
      <protection locked="0"/>
    </xf>
    <xf numFmtId="165" fontId="1" fillId="0" borderId="65" xfId="0" applyNumberFormat="1" applyFont="1" applyBorder="1" applyAlignment="1" applyProtection="1">
      <alignment horizontal="left"/>
      <protection locked="0"/>
    </xf>
    <xf numFmtId="0" fontId="1" fillId="13" borderId="20" xfId="0" applyFont="1" applyFill="1" applyBorder="1" applyAlignment="1">
      <alignment horizontal="left" vertical="center"/>
    </xf>
    <xf numFmtId="168" fontId="1" fillId="13" borderId="20" xfId="0" applyNumberFormat="1" applyFont="1" applyFill="1" applyBorder="1" applyAlignment="1">
      <alignment horizontal="left" vertical="center"/>
    </xf>
    <xf numFmtId="49" fontId="2" fillId="0" borderId="66" xfId="0" applyNumberFormat="1" applyFont="1" applyBorder="1"/>
    <xf numFmtId="169" fontId="13" fillId="13" borderId="67" xfId="0" applyNumberFormat="1" applyFont="1" applyFill="1" applyBorder="1"/>
    <xf numFmtId="170" fontId="13" fillId="13" borderId="67" xfId="0" applyNumberFormat="1" applyFont="1" applyFill="1" applyBorder="1"/>
    <xf numFmtId="169" fontId="13" fillId="13" borderId="67" xfId="0" applyNumberFormat="1" applyFont="1" applyFill="1" applyBorder="1" applyAlignment="1">
      <alignment horizontal="left"/>
    </xf>
    <xf numFmtId="168" fontId="2" fillId="13" borderId="67" xfId="0" applyNumberFormat="1" applyFont="1" applyFill="1" applyBorder="1" applyAlignment="1">
      <alignment horizontal="left"/>
    </xf>
    <xf numFmtId="169" fontId="13" fillId="13" borderId="68" xfId="0" applyNumberFormat="1" applyFont="1" applyFill="1" applyBorder="1" applyAlignment="1">
      <alignment horizontal="left"/>
    </xf>
    <xf numFmtId="169" fontId="13" fillId="13" borderId="69" xfId="0" applyNumberFormat="1" applyFont="1" applyFill="1" applyBorder="1" applyAlignment="1">
      <alignment horizontal="left"/>
    </xf>
    <xf numFmtId="0" fontId="1" fillId="5" borderId="5" xfId="0" applyFont="1" applyFill="1" applyBorder="1" applyProtection="1">
      <protection locked="0"/>
    </xf>
    <xf numFmtId="0" fontId="18" fillId="5" borderId="5" xfId="0" applyFont="1" applyFill="1" applyBorder="1" applyAlignment="1" applyProtection="1">
      <alignment horizontal="center"/>
      <protection locked="0"/>
    </xf>
    <xf numFmtId="0" fontId="17" fillId="5" borderId="5" xfId="0" applyFont="1" applyFill="1" applyBorder="1" applyProtection="1">
      <protection locked="0"/>
    </xf>
    <xf numFmtId="0" fontId="9" fillId="8" borderId="34" xfId="0" applyFont="1" applyFill="1" applyBorder="1" applyAlignment="1">
      <alignment horizontal="center" vertical="center"/>
    </xf>
    <xf numFmtId="0" fontId="9" fillId="4" borderId="46" xfId="0" applyFont="1" applyFill="1" applyBorder="1" applyAlignment="1">
      <alignment horizontal="center" vertical="center"/>
    </xf>
    <xf numFmtId="0" fontId="9" fillId="3" borderId="62" xfId="0" applyFont="1" applyFill="1" applyBorder="1" applyAlignment="1">
      <alignment horizontal="center" vertical="center"/>
    </xf>
    <xf numFmtId="0" fontId="1" fillId="3" borderId="63" xfId="0" applyFont="1" applyFill="1" applyBorder="1" applyAlignment="1">
      <alignment horizontal="center"/>
    </xf>
    <xf numFmtId="165" fontId="1" fillId="0" borderId="61" xfId="0" applyNumberFormat="1" applyFont="1" applyBorder="1" applyAlignment="1" applyProtection="1">
      <alignment horizontal="left"/>
      <protection locked="0"/>
    </xf>
    <xf numFmtId="166" fontId="15" fillId="0" borderId="20" xfId="0" applyNumberFormat="1" applyFont="1" applyBorder="1" applyAlignment="1" applyProtection="1">
      <alignment horizontal="left"/>
      <protection locked="0"/>
    </xf>
    <xf numFmtId="0" fontId="2" fillId="17" borderId="5" xfId="0" applyFont="1" applyFill="1" applyBorder="1" applyAlignment="1" applyProtection="1">
      <alignment horizontal="center"/>
      <protection locked="0"/>
    </xf>
    <xf numFmtId="0" fontId="2" fillId="18" borderId="0" xfId="0" applyFont="1" applyFill="1" applyAlignment="1" applyProtection="1">
      <alignment horizontal="center"/>
      <protection locked="0"/>
    </xf>
    <xf numFmtId="0" fontId="0" fillId="0" borderId="0" xfId="0" applyAlignment="1" applyProtection="1">
      <alignment vertical="center"/>
      <protection locked="0"/>
    </xf>
    <xf numFmtId="0" fontId="5" fillId="2" borderId="5" xfId="0" applyFont="1" applyFill="1" applyBorder="1" applyAlignment="1" applyProtection="1">
      <alignment horizontal="center"/>
      <protection locked="0"/>
    </xf>
    <xf numFmtId="166" fontId="1" fillId="0" borderId="73" xfId="0" applyNumberFormat="1" applyFont="1" applyBorder="1" applyAlignment="1" applyProtection="1">
      <alignment horizontal="left" vertical="center"/>
      <protection locked="0"/>
    </xf>
    <xf numFmtId="170" fontId="13" fillId="13" borderId="74" xfId="0" applyNumberFormat="1" applyFont="1" applyFill="1" applyBorder="1"/>
    <xf numFmtId="0" fontId="9" fillId="3" borderId="46" xfId="0" applyFont="1" applyFill="1" applyBorder="1" applyAlignment="1" applyProtection="1">
      <alignment horizontal="center" vertical="center"/>
      <protection locked="0"/>
    </xf>
    <xf numFmtId="0" fontId="9" fillId="4" borderId="46" xfId="0" applyFont="1" applyFill="1" applyBorder="1" applyAlignment="1" applyProtection="1">
      <alignment horizontal="center" vertical="center"/>
      <protection locked="0"/>
    </xf>
    <xf numFmtId="0" fontId="9" fillId="8" borderId="46" xfId="0" applyFont="1" applyFill="1" applyBorder="1" applyAlignment="1" applyProtection="1">
      <alignment horizontal="center" vertical="center"/>
      <protection locked="0"/>
    </xf>
    <xf numFmtId="0" fontId="9" fillId="9" borderId="46" xfId="0" applyFont="1" applyFill="1" applyBorder="1" applyAlignment="1" applyProtection="1">
      <alignment horizontal="center" vertical="center"/>
      <protection locked="0"/>
    </xf>
    <xf numFmtId="0" fontId="9" fillId="4" borderId="46" xfId="0" applyFont="1" applyFill="1" applyBorder="1" applyAlignment="1" applyProtection="1">
      <alignment horizontal="center" vertical="center" wrapText="1"/>
      <protection locked="0"/>
    </xf>
    <xf numFmtId="0" fontId="9" fillId="3" borderId="46" xfId="0" applyFont="1" applyFill="1" applyBorder="1" applyAlignment="1">
      <alignment horizontal="center" vertical="center"/>
    </xf>
    <xf numFmtId="0" fontId="9" fillId="9" borderId="46" xfId="0" applyFont="1" applyFill="1" applyBorder="1" applyAlignment="1">
      <alignment horizontal="center" vertical="center"/>
    </xf>
    <xf numFmtId="0" fontId="9" fillId="11" borderId="46" xfId="0" applyFont="1" applyFill="1" applyBorder="1" applyAlignment="1">
      <alignment horizontal="center" vertical="center"/>
    </xf>
    <xf numFmtId="0" fontId="1" fillId="3" borderId="46" xfId="0" applyFont="1" applyFill="1" applyBorder="1" applyAlignment="1" applyProtection="1">
      <alignment horizontal="center"/>
      <protection locked="0"/>
    </xf>
    <xf numFmtId="0" fontId="1" fillId="4" borderId="46" xfId="0" applyFont="1" applyFill="1" applyBorder="1" applyAlignment="1" applyProtection="1">
      <alignment horizontal="center"/>
      <protection locked="0"/>
    </xf>
    <xf numFmtId="0" fontId="1" fillId="8" borderId="46" xfId="0" applyFont="1" applyFill="1" applyBorder="1" applyAlignment="1" applyProtection="1">
      <alignment horizontal="center"/>
      <protection locked="0"/>
    </xf>
    <xf numFmtId="0" fontId="1" fillId="9" borderId="46" xfId="0" applyFont="1" applyFill="1" applyBorder="1" applyAlignment="1" applyProtection="1">
      <alignment horizontal="center"/>
      <protection locked="0"/>
    </xf>
    <xf numFmtId="0" fontId="1" fillId="3" borderId="46" xfId="0" applyFont="1" applyFill="1" applyBorder="1" applyAlignment="1">
      <alignment horizontal="center"/>
    </xf>
    <xf numFmtId="0" fontId="1" fillId="9" borderId="46" xfId="0" applyFont="1" applyFill="1" applyBorder="1" applyAlignment="1">
      <alignment horizontal="center"/>
    </xf>
    <xf numFmtId="0" fontId="1" fillId="4" borderId="46" xfId="0" applyFont="1" applyFill="1" applyBorder="1" applyAlignment="1">
      <alignment horizontal="center"/>
    </xf>
    <xf numFmtId="0" fontId="1" fillId="11" borderId="46" xfId="0" applyFont="1" applyFill="1" applyBorder="1" applyAlignment="1">
      <alignment horizontal="center"/>
    </xf>
    <xf numFmtId="0" fontId="9" fillId="3" borderId="47" xfId="0" applyFont="1" applyFill="1" applyBorder="1" applyAlignment="1" applyProtection="1">
      <alignment horizontal="center" vertical="center"/>
      <protection locked="0"/>
    </xf>
    <xf numFmtId="0" fontId="1" fillId="3" borderId="47" xfId="0" applyFont="1" applyFill="1" applyBorder="1" applyAlignment="1" applyProtection="1">
      <alignment horizontal="center"/>
      <protection locked="0"/>
    </xf>
    <xf numFmtId="167" fontId="1" fillId="0" borderId="12" xfId="0" applyNumberFormat="1" applyFont="1" applyBorder="1" applyAlignment="1" applyProtection="1">
      <alignment horizontal="left" vertical="center"/>
      <protection locked="0"/>
    </xf>
    <xf numFmtId="169" fontId="13" fillId="13" borderId="75" xfId="0" applyNumberFormat="1" applyFont="1" applyFill="1" applyBorder="1" applyAlignment="1">
      <alignment horizontal="left"/>
    </xf>
    <xf numFmtId="0" fontId="9" fillId="3" borderId="78" xfId="0" applyFont="1" applyFill="1" applyBorder="1" applyAlignment="1">
      <alignment horizontal="center" vertical="center"/>
    </xf>
    <xf numFmtId="0" fontId="9" fillId="3" borderId="79" xfId="0" applyFont="1" applyFill="1" applyBorder="1" applyAlignment="1" applyProtection="1">
      <alignment horizontal="center" vertical="center"/>
      <protection locked="0"/>
    </xf>
    <xf numFmtId="0" fontId="1" fillId="3" borderId="78" xfId="0" applyFont="1" applyFill="1" applyBorder="1" applyAlignment="1">
      <alignment horizontal="center"/>
    </xf>
    <xf numFmtId="0" fontId="1" fillId="3" borderId="79" xfId="0" applyFont="1" applyFill="1" applyBorder="1" applyAlignment="1" applyProtection="1">
      <alignment horizontal="center"/>
      <protection locked="0"/>
    </xf>
    <xf numFmtId="0" fontId="10" fillId="16" borderId="61" xfId="1" applyNumberFormat="1" applyFont="1" applyFill="1" applyBorder="1" applyAlignment="1" applyProtection="1">
      <alignment horizontal="left" vertical="center"/>
    </xf>
    <xf numFmtId="0" fontId="1" fillId="13" borderId="61" xfId="1" applyNumberFormat="1" applyFont="1" applyFill="1" applyBorder="1" applyAlignment="1" applyProtection="1">
      <alignment horizontal="left" vertical="center"/>
    </xf>
    <xf numFmtId="0" fontId="1" fillId="13" borderId="61" xfId="0" applyFont="1" applyFill="1" applyBorder="1" applyAlignment="1">
      <alignment horizontal="left" vertical="center"/>
    </xf>
    <xf numFmtId="168" fontId="1" fillId="13" borderId="61" xfId="0" applyNumberFormat="1" applyFont="1" applyFill="1" applyBorder="1" applyAlignment="1">
      <alignment horizontal="left" vertical="center"/>
    </xf>
    <xf numFmtId="168" fontId="2" fillId="13" borderId="66" xfId="0" applyNumberFormat="1" applyFont="1" applyFill="1" applyBorder="1" applyAlignment="1">
      <alignment horizontal="left"/>
    </xf>
    <xf numFmtId="166" fontId="1" fillId="0" borderId="20" xfId="0" applyNumberFormat="1" applyFont="1" applyBorder="1" applyAlignment="1" applyProtection="1">
      <alignment horizontal="left" vertical="center" wrapText="1"/>
      <protection locked="0"/>
    </xf>
    <xf numFmtId="166" fontId="1" fillId="0" borderId="21" xfId="0" applyNumberFormat="1" applyFont="1" applyBorder="1" applyAlignment="1" applyProtection="1">
      <alignment horizontal="left" vertical="top"/>
      <protection locked="0"/>
    </xf>
    <xf numFmtId="167" fontId="1" fillId="0" borderId="21" xfId="0" applyNumberFormat="1" applyFont="1" applyBorder="1" applyAlignment="1" applyProtection="1">
      <alignment horizontal="left" vertical="top"/>
      <protection locked="0"/>
    </xf>
    <xf numFmtId="14" fontId="1" fillId="0" borderId="36" xfId="0" applyNumberFormat="1" applyFont="1" applyBorder="1" applyAlignment="1" applyProtection="1">
      <alignment horizontal="left" vertical="center" wrapText="1"/>
      <protection locked="0"/>
    </xf>
    <xf numFmtId="1" fontId="1" fillId="0" borderId="64" xfId="0" applyNumberFormat="1" applyFont="1" applyBorder="1" applyAlignment="1" applyProtection="1">
      <alignment horizontal="left" vertical="center"/>
      <protection locked="0"/>
    </xf>
    <xf numFmtId="165" fontId="10" fillId="19" borderId="65" xfId="0" applyNumberFormat="1" applyFont="1" applyFill="1" applyBorder="1" applyAlignment="1" applyProtection="1">
      <alignment horizontal="left" vertical="center"/>
      <protection locked="0"/>
    </xf>
    <xf numFmtId="0" fontId="10" fillId="19" borderId="20" xfId="0" applyFont="1" applyFill="1" applyBorder="1" applyAlignment="1" applyProtection="1">
      <alignment vertical="center"/>
      <protection locked="0"/>
    </xf>
    <xf numFmtId="166" fontId="10" fillId="19" borderId="20" xfId="0" applyNumberFormat="1" applyFont="1" applyFill="1" applyBorder="1" applyAlignment="1" applyProtection="1">
      <alignment horizontal="left" vertical="center" wrapText="1"/>
      <protection locked="0"/>
    </xf>
    <xf numFmtId="166" fontId="10" fillId="19" borderId="21" xfId="0" applyNumberFormat="1" applyFont="1" applyFill="1" applyBorder="1" applyAlignment="1" applyProtection="1">
      <alignment horizontal="left" vertical="top"/>
      <protection locked="0"/>
    </xf>
    <xf numFmtId="167" fontId="10" fillId="19" borderId="21" xfId="0" applyNumberFormat="1" applyFont="1" applyFill="1" applyBorder="1" applyAlignment="1" applyProtection="1">
      <alignment horizontal="left" vertical="top"/>
      <protection locked="0"/>
    </xf>
    <xf numFmtId="0" fontId="10" fillId="19" borderId="20" xfId="0" applyFont="1" applyFill="1" applyBorder="1" applyAlignment="1" applyProtection="1">
      <alignment horizontal="left" vertical="center"/>
      <protection locked="0"/>
    </xf>
    <xf numFmtId="167" fontId="10" fillId="19" borderId="12" xfId="0" applyNumberFormat="1" applyFont="1" applyFill="1" applyBorder="1" applyAlignment="1" applyProtection="1">
      <alignment horizontal="left" vertical="center"/>
      <protection locked="0"/>
    </xf>
    <xf numFmtId="14" fontId="10" fillId="19" borderId="20" xfId="0" applyNumberFormat="1" applyFont="1" applyFill="1" applyBorder="1" applyAlignment="1" applyProtection="1">
      <alignment horizontal="left" vertical="center"/>
      <protection locked="0"/>
    </xf>
    <xf numFmtId="14" fontId="10" fillId="19" borderId="36" xfId="0" applyNumberFormat="1" applyFont="1" applyFill="1" applyBorder="1" applyAlignment="1" applyProtection="1">
      <alignment horizontal="left" vertical="center"/>
      <protection locked="0"/>
    </xf>
    <xf numFmtId="14" fontId="10" fillId="19" borderId="36" xfId="0" applyNumberFormat="1" applyFont="1" applyFill="1" applyBorder="1" applyAlignment="1" applyProtection="1">
      <alignment horizontal="left" vertical="center" wrapText="1"/>
      <protection locked="0"/>
    </xf>
    <xf numFmtId="166" fontId="10" fillId="19" borderId="20" xfId="0" applyNumberFormat="1" applyFont="1" applyFill="1" applyBorder="1" applyAlignment="1" applyProtection="1">
      <alignment horizontal="left" vertical="center"/>
      <protection locked="0"/>
    </xf>
    <xf numFmtId="166" fontId="10" fillId="19" borderId="73" xfId="0" applyNumberFormat="1" applyFont="1" applyFill="1" applyBorder="1" applyAlignment="1" applyProtection="1">
      <alignment horizontal="left" vertical="center"/>
      <protection locked="0"/>
    </xf>
    <xf numFmtId="1" fontId="10" fillId="19" borderId="64" xfId="0" applyNumberFormat="1" applyFont="1" applyFill="1" applyBorder="1" applyAlignment="1" applyProtection="1">
      <alignment horizontal="left" vertical="center"/>
      <protection locked="0"/>
    </xf>
    <xf numFmtId="165" fontId="1" fillId="0" borderId="65" xfId="0" applyNumberFormat="1" applyFont="1" applyBorder="1" applyAlignment="1" applyProtection="1">
      <alignment horizontal="left" vertical="top"/>
      <protection locked="0"/>
    </xf>
    <xf numFmtId="0" fontId="1" fillId="0" borderId="20" xfId="0" applyFont="1" applyBorder="1" applyAlignment="1" applyProtection="1">
      <alignment vertical="top"/>
      <protection locked="0"/>
    </xf>
    <xf numFmtId="166" fontId="1" fillId="0" borderId="20" xfId="0" applyNumberFormat="1" applyFont="1" applyBorder="1" applyAlignment="1" applyProtection="1">
      <alignment horizontal="left" vertical="top" wrapText="1"/>
      <protection locked="0"/>
    </xf>
    <xf numFmtId="169" fontId="1" fillId="0" borderId="20" xfId="0" applyNumberFormat="1" applyFont="1" applyBorder="1" applyAlignment="1" applyProtection="1">
      <alignment vertical="top"/>
      <protection locked="0"/>
    </xf>
    <xf numFmtId="169" fontId="2" fillId="13" borderId="20" xfId="0" applyNumberFormat="1" applyFont="1" applyFill="1" applyBorder="1" applyAlignment="1">
      <alignment vertical="top"/>
    </xf>
    <xf numFmtId="169" fontId="2" fillId="13" borderId="21" xfId="0" applyNumberFormat="1" applyFont="1" applyFill="1" applyBorder="1" applyAlignment="1">
      <alignment vertical="top"/>
    </xf>
    <xf numFmtId="169" fontId="1" fillId="0" borderId="21" xfId="0" applyNumberFormat="1" applyFont="1" applyBorder="1" applyAlignment="1" applyProtection="1">
      <alignment vertical="top"/>
      <protection locked="0"/>
    </xf>
    <xf numFmtId="173" fontId="1" fillId="13" borderId="20" xfId="0" applyNumberFormat="1" applyFont="1" applyFill="1" applyBorder="1" applyAlignment="1">
      <alignment horizontal="left" vertical="top"/>
    </xf>
    <xf numFmtId="0" fontId="0" fillId="0" borderId="0" xfId="0" applyAlignment="1" applyProtection="1">
      <alignment vertical="top"/>
      <protection locked="0"/>
    </xf>
    <xf numFmtId="169" fontId="2" fillId="13" borderId="20" xfId="0" applyNumberFormat="1" applyFont="1" applyFill="1" applyBorder="1" applyAlignment="1">
      <alignment horizontal="right" vertical="top"/>
    </xf>
    <xf numFmtId="169" fontId="2" fillId="13" borderId="20" xfId="0" applyNumberFormat="1" applyFont="1" applyFill="1" applyBorder="1" applyAlignment="1" applyProtection="1">
      <alignment horizontal="right" vertical="top"/>
      <protection locked="0"/>
    </xf>
    <xf numFmtId="0" fontId="9" fillId="3" borderId="83" xfId="0" applyFont="1" applyFill="1" applyBorder="1" applyAlignment="1">
      <alignment horizontal="center" vertical="center"/>
    </xf>
    <xf numFmtId="0" fontId="9" fillId="4" borderId="84" xfId="0" applyFont="1" applyFill="1" applyBorder="1" applyAlignment="1">
      <alignment horizontal="center" vertical="center"/>
    </xf>
    <xf numFmtId="0" fontId="1" fillId="4" borderId="85" xfId="0" applyFont="1" applyFill="1" applyBorder="1" applyAlignment="1">
      <alignment horizontal="center"/>
    </xf>
    <xf numFmtId="165" fontId="10" fillId="12" borderId="61" xfId="0" applyNumberFormat="1" applyFont="1" applyFill="1" applyBorder="1" applyAlignment="1" applyProtection="1">
      <alignment horizontal="left"/>
      <protection locked="0"/>
    </xf>
    <xf numFmtId="174" fontId="11" fillId="12" borderId="64" xfId="0" applyNumberFormat="1" applyFont="1" applyFill="1" applyBorder="1" applyAlignment="1" applyProtection="1">
      <alignment horizontal="left" vertical="center"/>
      <protection locked="0"/>
    </xf>
    <xf numFmtId="174" fontId="1" fillId="0" borderId="20" xfId="0" applyNumberFormat="1" applyFont="1" applyBorder="1" applyAlignment="1" applyProtection="1">
      <alignment horizontal="left" vertical="top"/>
      <protection locked="0"/>
    </xf>
    <xf numFmtId="49" fontId="1" fillId="0" borderId="20" xfId="0" applyNumberFormat="1" applyFont="1" applyBorder="1" applyAlignment="1" applyProtection="1">
      <alignment vertical="top"/>
      <protection locked="0"/>
    </xf>
    <xf numFmtId="0" fontId="1" fillId="0" borderId="20" xfId="0" applyFont="1" applyBorder="1" applyAlignment="1" applyProtection="1">
      <alignment horizontal="left" vertical="top"/>
      <protection locked="0"/>
    </xf>
    <xf numFmtId="174" fontId="1" fillId="0" borderId="20" xfId="0" applyNumberFormat="1" applyFont="1" applyBorder="1" applyAlignment="1" applyProtection="1">
      <alignment horizontal="center" vertical="top"/>
      <protection locked="0"/>
    </xf>
    <xf numFmtId="49" fontId="1" fillId="0" borderId="20" xfId="0" applyNumberFormat="1" applyFont="1" applyBorder="1" applyAlignment="1" applyProtection="1">
      <alignment horizontal="center" vertical="top"/>
      <protection locked="0"/>
    </xf>
    <xf numFmtId="169" fontId="1" fillId="0" borderId="20" xfId="0" applyNumberFormat="1" applyFont="1" applyBorder="1" applyAlignment="1" applyProtection="1">
      <alignment horizontal="center" vertical="top"/>
      <protection locked="0"/>
    </xf>
    <xf numFmtId="169" fontId="1" fillId="0" borderId="20" xfId="0" applyNumberFormat="1" applyFont="1" applyBorder="1" applyAlignment="1" applyProtection="1">
      <alignment horizontal="right" vertical="top"/>
      <protection locked="0"/>
    </xf>
    <xf numFmtId="174" fontId="1" fillId="0" borderId="64" xfId="0" applyNumberFormat="1" applyFont="1" applyBorder="1" applyAlignment="1" applyProtection="1">
      <alignment horizontal="left" vertical="top"/>
      <protection locked="0"/>
    </xf>
    <xf numFmtId="174" fontId="1" fillId="0" borderId="20" xfId="0" applyNumberFormat="1" applyFont="1" applyBorder="1" applyAlignment="1" applyProtection="1">
      <alignment horizontal="left" vertical="center"/>
      <protection locked="0"/>
    </xf>
    <xf numFmtId="49" fontId="1" fillId="0" borderId="20" xfId="0" applyNumberFormat="1" applyFont="1" applyBorder="1" applyProtection="1">
      <protection locked="0"/>
    </xf>
    <xf numFmtId="169" fontId="1" fillId="0" borderId="20" xfId="0" applyNumberFormat="1" applyFont="1" applyBorder="1" applyProtection="1">
      <protection locked="0"/>
    </xf>
    <xf numFmtId="0" fontId="1" fillId="0" borderId="20" xfId="0" applyFont="1" applyBorder="1" applyProtection="1">
      <protection locked="0"/>
    </xf>
    <xf numFmtId="174" fontId="1" fillId="0" borderId="64" xfId="0" applyNumberFormat="1" applyFont="1" applyBorder="1" applyAlignment="1" applyProtection="1">
      <alignment horizontal="left" vertical="center"/>
      <protection locked="0"/>
    </xf>
    <xf numFmtId="0" fontId="2" fillId="0" borderId="66" xfId="0" applyFont="1" applyBorder="1" applyAlignment="1" applyProtection="1">
      <alignment horizontal="center" vertical="center"/>
      <protection locked="0"/>
    </xf>
    <xf numFmtId="0" fontId="21" fillId="13" borderId="67" xfId="0" applyFont="1" applyFill="1" applyBorder="1" applyAlignment="1" applyProtection="1">
      <alignment horizontal="center" vertical="center"/>
      <protection locked="0"/>
    </xf>
    <xf numFmtId="174" fontId="21" fillId="13" borderId="67" xfId="0" applyNumberFormat="1" applyFont="1" applyFill="1" applyBorder="1" applyAlignment="1" applyProtection="1">
      <alignment horizontal="left"/>
      <protection locked="0"/>
    </xf>
    <xf numFmtId="174" fontId="2" fillId="0" borderId="67" xfId="0" applyNumberFormat="1" applyFont="1" applyBorder="1" applyAlignment="1" applyProtection="1">
      <alignment horizontal="left" vertical="center" wrapText="1"/>
      <protection locked="0"/>
    </xf>
    <xf numFmtId="169" fontId="2" fillId="13" borderId="67" xfId="0" applyNumberFormat="1" applyFont="1" applyFill="1" applyBorder="1" applyAlignment="1" applyProtection="1">
      <alignment horizontal="right" vertical="center" wrapText="1"/>
      <protection locked="0"/>
    </xf>
    <xf numFmtId="49" fontId="2" fillId="0" borderId="67" xfId="0" applyNumberFormat="1" applyFont="1" applyBorder="1" applyAlignment="1" applyProtection="1">
      <alignment horizontal="left" vertical="center" wrapText="1"/>
      <protection locked="0"/>
    </xf>
    <xf numFmtId="169" fontId="2" fillId="0" borderId="67" xfId="0" applyNumberFormat="1" applyFont="1" applyBorder="1" applyProtection="1">
      <protection locked="0"/>
    </xf>
    <xf numFmtId="0" fontId="2" fillId="0" borderId="67" xfId="0" applyFont="1" applyBorder="1" applyAlignment="1" applyProtection="1">
      <alignment horizontal="left" vertical="center" wrapText="1"/>
      <protection locked="0"/>
    </xf>
    <xf numFmtId="174" fontId="2" fillId="0" borderId="67" xfId="0" applyNumberFormat="1" applyFont="1" applyBorder="1" applyAlignment="1" applyProtection="1">
      <alignment horizontal="left"/>
      <protection locked="0"/>
    </xf>
    <xf numFmtId="174" fontId="2" fillId="0" borderId="86" xfId="0" applyNumberFormat="1" applyFont="1" applyBorder="1" applyAlignment="1" applyProtection="1">
      <alignment horizontal="left"/>
      <protection locked="0"/>
    </xf>
    <xf numFmtId="0" fontId="9" fillId="3" borderId="84" xfId="0" applyFont="1" applyFill="1" applyBorder="1" applyAlignment="1">
      <alignment horizontal="center" vertical="center"/>
    </xf>
    <xf numFmtId="0" fontId="1" fillId="3" borderId="87" xfId="0" applyFont="1" applyFill="1" applyBorder="1" applyAlignment="1">
      <alignment horizontal="center"/>
    </xf>
    <xf numFmtId="0" fontId="1" fillId="3" borderId="88" xfId="0" applyFont="1" applyFill="1" applyBorder="1" applyAlignment="1">
      <alignment horizontal="center"/>
    </xf>
    <xf numFmtId="0" fontId="9" fillId="3" borderId="65" xfId="0" applyFont="1" applyFill="1" applyBorder="1" applyAlignment="1">
      <alignment horizontal="center" vertical="center"/>
    </xf>
    <xf numFmtId="0" fontId="9" fillId="4" borderId="81" xfId="0" applyFont="1" applyFill="1" applyBorder="1" applyAlignment="1">
      <alignment horizontal="center" vertical="center" wrapText="1"/>
    </xf>
    <xf numFmtId="0" fontId="9" fillId="3" borderId="62" xfId="0" applyFont="1" applyFill="1" applyBorder="1" applyAlignment="1" applyProtection="1">
      <alignment horizontal="center" vertical="center"/>
      <protection locked="0"/>
    </xf>
    <xf numFmtId="0" fontId="9" fillId="3" borderId="81" xfId="0" applyFont="1" applyFill="1" applyBorder="1" applyAlignment="1" applyProtection="1">
      <alignment horizontal="center" vertical="center"/>
      <protection locked="0"/>
    </xf>
    <xf numFmtId="0" fontId="1" fillId="3" borderId="63" xfId="0" applyFont="1" applyFill="1" applyBorder="1" applyAlignment="1" applyProtection="1">
      <alignment horizontal="center"/>
      <protection locked="0"/>
    </xf>
    <xf numFmtId="0" fontId="1" fillId="3" borderId="85" xfId="0" applyFont="1" applyFill="1" applyBorder="1" applyAlignment="1" applyProtection="1">
      <alignment horizontal="center"/>
      <protection locked="0"/>
    </xf>
    <xf numFmtId="0" fontId="2" fillId="4" borderId="56"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9" fillId="4" borderId="82" xfId="0" applyFont="1" applyFill="1" applyBorder="1" applyAlignment="1">
      <alignment horizontal="center" vertical="center" wrapText="1"/>
    </xf>
    <xf numFmtId="0" fontId="9" fillId="3" borderId="78" xfId="0" applyFont="1" applyFill="1" applyBorder="1" applyAlignment="1" applyProtection="1">
      <alignment horizontal="center" vertical="center"/>
      <protection locked="0"/>
    </xf>
    <xf numFmtId="0" fontId="1" fillId="3" borderId="78" xfId="0" applyFont="1" applyFill="1" applyBorder="1" applyAlignment="1" applyProtection="1">
      <alignment horizontal="center"/>
      <protection locked="0"/>
    </xf>
    <xf numFmtId="0" fontId="4" fillId="0" borderId="5" xfId="0" applyFont="1" applyBorder="1" applyProtection="1">
      <protection locked="0"/>
    </xf>
    <xf numFmtId="0" fontId="1" fillId="5" borderId="5" xfId="0" applyFont="1" applyFill="1" applyBorder="1"/>
    <xf numFmtId="0" fontId="1" fillId="2" borderId="5" xfId="0" applyFont="1" applyFill="1" applyBorder="1" applyAlignment="1">
      <alignment horizontal="left" vertical="top" wrapText="1"/>
    </xf>
    <xf numFmtId="0" fontId="2" fillId="20" borderId="1" xfId="0" applyFont="1" applyFill="1" applyBorder="1" applyAlignment="1">
      <alignment horizontal="left" vertical="top" wrapText="1"/>
    </xf>
    <xf numFmtId="0" fontId="1" fillId="21" borderId="1" xfId="0" applyFont="1" applyFill="1" applyBorder="1" applyAlignment="1">
      <alignment horizontal="left" vertical="top" wrapText="1"/>
    </xf>
    <xf numFmtId="0" fontId="1" fillId="20" borderId="1" xfId="0" applyFont="1" applyFill="1" applyBorder="1" applyAlignment="1">
      <alignment horizontal="left" vertical="top" wrapText="1"/>
    </xf>
    <xf numFmtId="0" fontId="1" fillId="21" borderId="2" xfId="0" applyFont="1" applyFill="1" applyBorder="1" applyAlignment="1">
      <alignment horizontal="left" vertical="top" wrapText="1"/>
    </xf>
    <xf numFmtId="0" fontId="2" fillId="18" borderId="0" xfId="0" applyFont="1" applyFill="1" applyAlignment="1" applyProtection="1">
      <alignment horizontal="left"/>
      <protection locked="0"/>
    </xf>
    <xf numFmtId="0" fontId="1" fillId="2" borderId="5" xfId="0" applyFont="1" applyFill="1" applyBorder="1" applyAlignment="1" applyProtection="1">
      <alignment horizontal="center"/>
      <protection locked="0"/>
    </xf>
    <xf numFmtId="0" fontId="1" fillId="3" borderId="5" xfId="0" applyFont="1" applyFill="1" applyBorder="1" applyAlignment="1" applyProtection="1">
      <alignment horizontal="center" wrapText="1"/>
      <protection locked="0"/>
    </xf>
    <xf numFmtId="0" fontId="9" fillId="3" borderId="5" xfId="0" applyFont="1" applyFill="1" applyBorder="1" applyAlignment="1" applyProtection="1">
      <alignment horizontal="center" vertical="center"/>
      <protection locked="0"/>
    </xf>
    <xf numFmtId="0" fontId="1" fillId="3" borderId="5" xfId="0" applyFont="1" applyFill="1" applyBorder="1" applyAlignment="1" applyProtection="1">
      <alignment horizontal="center"/>
      <protection locked="0"/>
    </xf>
    <xf numFmtId="1" fontId="10" fillId="19" borderId="5" xfId="0" applyNumberFormat="1" applyFont="1" applyFill="1" applyBorder="1" applyAlignment="1" applyProtection="1">
      <alignment horizontal="left" vertical="center"/>
      <protection locked="0"/>
    </xf>
    <xf numFmtId="1" fontId="1" fillId="0" borderId="5" xfId="0" applyNumberFormat="1" applyFont="1" applyBorder="1" applyAlignment="1" applyProtection="1">
      <alignment horizontal="left" vertical="center"/>
      <protection locked="0"/>
    </xf>
    <xf numFmtId="14" fontId="1" fillId="0" borderId="5" xfId="0" applyNumberFormat="1" applyFont="1" applyBorder="1" applyAlignment="1" applyProtection="1">
      <alignment horizontal="left" vertical="center"/>
      <protection locked="0"/>
    </xf>
    <xf numFmtId="169" fontId="13" fillId="13" borderId="5" xfId="0" applyNumberFormat="1" applyFont="1" applyFill="1" applyBorder="1" applyAlignment="1">
      <alignment horizontal="left"/>
    </xf>
    <xf numFmtId="0" fontId="4" fillId="15" borderId="5" xfId="0" applyFont="1" applyFill="1" applyBorder="1" applyProtection="1">
      <protection locked="0"/>
    </xf>
    <xf numFmtId="0" fontId="2" fillId="21" borderId="5" xfId="0" applyFont="1" applyFill="1" applyBorder="1" applyAlignment="1" applyProtection="1">
      <alignment horizontal="center"/>
      <protection locked="0"/>
    </xf>
    <xf numFmtId="0" fontId="1" fillId="20" borderId="4" xfId="0" applyFont="1" applyFill="1" applyBorder="1" applyAlignment="1">
      <alignment horizontal="left" vertical="top" wrapText="1"/>
    </xf>
    <xf numFmtId="0" fontId="1" fillId="21" borderId="4" xfId="0" applyFont="1" applyFill="1" applyBorder="1" applyAlignment="1">
      <alignment horizontal="left" vertical="top" wrapText="1"/>
    </xf>
    <xf numFmtId="0" fontId="2" fillId="6" borderId="5" xfId="0" applyFont="1" applyFill="1" applyBorder="1" applyAlignment="1">
      <alignment horizontal="left" vertical="top" wrapText="1"/>
    </xf>
    <xf numFmtId="0" fontId="1" fillId="5" borderId="5" xfId="0" applyFont="1" applyFill="1" applyBorder="1" applyAlignment="1">
      <alignment vertical="top"/>
    </xf>
    <xf numFmtId="0" fontId="18" fillId="5" borderId="5" xfId="0" applyFont="1" applyFill="1" applyBorder="1" applyAlignment="1">
      <alignment horizontal="center"/>
    </xf>
    <xf numFmtId="167" fontId="1" fillId="0" borderId="20" xfId="0" applyNumberFormat="1" applyFont="1" applyBorder="1" applyAlignment="1" applyProtection="1">
      <alignment horizontal="left" vertical="top"/>
      <protection locked="0"/>
    </xf>
    <xf numFmtId="0" fontId="1" fillId="2" borderId="102" xfId="0" applyFont="1" applyFill="1" applyBorder="1" applyProtection="1">
      <protection locked="0"/>
    </xf>
    <xf numFmtId="49" fontId="1" fillId="6" borderId="4" xfId="0" applyNumberFormat="1" applyFont="1" applyFill="1" applyBorder="1" applyAlignment="1">
      <alignment horizontal="left" vertical="top" wrapText="1"/>
    </xf>
    <xf numFmtId="0" fontId="1" fillId="2" borderId="4" xfId="0" applyFont="1" applyFill="1" applyBorder="1" applyAlignment="1">
      <alignment horizontal="left" vertical="top" wrapText="1"/>
    </xf>
    <xf numFmtId="0" fontId="1" fillId="6" borderId="4" xfId="0" applyFont="1" applyFill="1" applyBorder="1" applyAlignment="1">
      <alignment horizontal="left" vertical="top" wrapText="1"/>
    </xf>
    <xf numFmtId="0" fontId="2" fillId="5" borderId="5" xfId="0" applyFont="1" applyFill="1" applyBorder="1" applyAlignment="1">
      <alignment horizontal="center" vertical="center"/>
    </xf>
    <xf numFmtId="0" fontId="2" fillId="20" borderId="4" xfId="0" applyFont="1" applyFill="1" applyBorder="1" applyAlignment="1">
      <alignment horizontal="left" vertical="top" wrapText="1"/>
    </xf>
    <xf numFmtId="0" fontId="2" fillId="2" borderId="4" xfId="0" applyFont="1" applyFill="1" applyBorder="1" applyAlignment="1">
      <alignment horizontal="left" vertical="top" wrapText="1"/>
    </xf>
    <xf numFmtId="49" fontId="2" fillId="6" borderId="4" xfId="0" applyNumberFormat="1" applyFont="1" applyFill="1" applyBorder="1" applyAlignment="1">
      <alignment horizontal="left" vertical="top" wrapText="1"/>
    </xf>
    <xf numFmtId="14" fontId="1" fillId="2" borderId="5" xfId="0" applyNumberFormat="1" applyFont="1" applyFill="1" applyBorder="1" applyProtection="1">
      <protection locked="0"/>
    </xf>
    <xf numFmtId="14" fontId="2" fillId="2" borderId="5" xfId="0" applyNumberFormat="1" applyFont="1" applyFill="1" applyBorder="1" applyAlignment="1" applyProtection="1">
      <alignment horizontal="center"/>
      <protection locked="0"/>
    </xf>
    <xf numFmtId="164" fontId="2" fillId="2" borderId="5" xfId="0" applyNumberFormat="1" applyFont="1" applyFill="1" applyBorder="1" applyAlignment="1" applyProtection="1">
      <alignment horizontal="center"/>
      <protection locked="0"/>
    </xf>
    <xf numFmtId="0" fontId="8" fillId="4" borderId="59" xfId="0" applyFont="1" applyFill="1" applyBorder="1" applyAlignment="1">
      <alignment horizontal="center" vertical="center" wrapText="1"/>
    </xf>
    <xf numFmtId="0" fontId="2" fillId="2" borderId="5"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protection locked="0"/>
    </xf>
    <xf numFmtId="0" fontId="2" fillId="2" borderId="5" xfId="0" applyFont="1" applyFill="1" applyBorder="1" applyProtection="1">
      <protection locked="0"/>
    </xf>
    <xf numFmtId="0" fontId="2" fillId="2" borderId="5" xfId="0" applyFont="1" applyFill="1" applyBorder="1" applyAlignment="1">
      <alignment horizontal="left" vertical="center"/>
    </xf>
    <xf numFmtId="0" fontId="3" fillId="2" borderId="5" xfId="0" applyFont="1" applyFill="1" applyBorder="1" applyAlignment="1">
      <alignment horizontal="left" vertical="center"/>
    </xf>
    <xf numFmtId="0" fontId="2" fillId="3" borderId="5" xfId="0" applyFont="1" applyFill="1" applyBorder="1" applyAlignment="1">
      <alignment horizontal="center" vertical="center"/>
    </xf>
    <xf numFmtId="0" fontId="2" fillId="5" borderId="5" xfId="0" applyFont="1" applyFill="1" applyBorder="1" applyAlignment="1">
      <alignment vertical="center"/>
    </xf>
    <xf numFmtId="0" fontId="2" fillId="6" borderId="4" xfId="0" applyFont="1" applyFill="1" applyBorder="1" applyAlignment="1">
      <alignment horizontal="left" vertical="top" wrapText="1"/>
    </xf>
    <xf numFmtId="0" fontId="2" fillId="6" borderId="2" xfId="0" applyFont="1" applyFill="1" applyBorder="1" applyAlignment="1">
      <alignment horizontal="left" vertical="top" wrapText="1"/>
    </xf>
    <xf numFmtId="0" fontId="1" fillId="6" borderId="2"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5" xfId="0" applyFont="1" applyFill="1" applyBorder="1" applyAlignment="1">
      <alignment horizontal="left" vertical="top" wrapText="1"/>
    </xf>
    <xf numFmtId="0" fontId="1" fillId="6" borderId="5" xfId="0" applyFont="1" applyFill="1" applyBorder="1" applyAlignment="1">
      <alignment horizontal="left" vertical="top" wrapText="1"/>
    </xf>
    <xf numFmtId="0" fontId="2" fillId="5" borderId="5" xfId="0" applyFont="1" applyFill="1" applyBorder="1" applyAlignment="1">
      <alignment horizontal="center" vertical="center" wrapText="1"/>
    </xf>
    <xf numFmtId="49" fontId="3" fillId="6" borderId="4" xfId="0" applyNumberFormat="1" applyFont="1" applyFill="1" applyBorder="1" applyAlignment="1">
      <alignment horizontal="left" vertical="top" wrapText="1"/>
    </xf>
    <xf numFmtId="0" fontId="2" fillId="6" borderId="4"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6" borderId="4" xfId="0" applyFont="1" applyFill="1" applyBorder="1" applyAlignment="1">
      <alignment horizontal="left" vertical="center" wrapText="1"/>
    </xf>
    <xf numFmtId="0" fontId="2" fillId="5" borderId="5" xfId="0" applyFont="1" applyFill="1" applyBorder="1" applyAlignment="1">
      <alignment horizontal="center" vertical="top" wrapText="1"/>
    </xf>
    <xf numFmtId="49" fontId="1" fillId="6" borderId="2" xfId="0" applyNumberFormat="1" applyFont="1" applyFill="1" applyBorder="1" applyAlignment="1">
      <alignment horizontal="left" vertical="top" wrapText="1"/>
    </xf>
    <xf numFmtId="0" fontId="1" fillId="5" borderId="2" xfId="0" applyFont="1" applyFill="1" applyBorder="1" applyAlignment="1">
      <alignment horizontal="left" vertical="top" wrapText="1"/>
    </xf>
    <xf numFmtId="0" fontId="1" fillId="5" borderId="4" xfId="0" applyFont="1" applyFill="1" applyBorder="1" applyAlignment="1">
      <alignment horizontal="left" vertical="top" wrapText="1"/>
    </xf>
    <xf numFmtId="0" fontId="2" fillId="5" borderId="5" xfId="0" applyFont="1" applyFill="1" applyBorder="1" applyAlignment="1">
      <alignment horizontal="center"/>
    </xf>
    <xf numFmtId="49" fontId="1" fillId="6" borderId="5" xfId="0" applyNumberFormat="1" applyFont="1" applyFill="1" applyBorder="1" applyAlignment="1">
      <alignment horizontal="left" vertical="top" wrapText="1"/>
    </xf>
    <xf numFmtId="0" fontId="1" fillId="5" borderId="5" xfId="0" applyFont="1" applyFill="1" applyBorder="1" applyAlignment="1">
      <alignment horizontal="left" vertical="top" wrapText="1"/>
    </xf>
    <xf numFmtId="49" fontId="1" fillId="20" borderId="4" xfId="0" applyNumberFormat="1" applyFont="1" applyFill="1" applyBorder="1" applyAlignment="1">
      <alignment horizontal="left" vertical="top" wrapText="1"/>
    </xf>
    <xf numFmtId="0" fontId="30" fillId="2" borderId="4" xfId="0" applyFont="1" applyFill="1" applyBorder="1" applyAlignment="1">
      <alignment horizontal="left" vertical="top" wrapText="1"/>
    </xf>
    <xf numFmtId="0" fontId="2" fillId="20" borderId="2" xfId="0" applyFont="1" applyFill="1" applyBorder="1" applyAlignment="1">
      <alignment horizontal="left" vertical="top" wrapText="1"/>
    </xf>
    <xf numFmtId="0" fontId="1" fillId="20" borderId="2" xfId="0" applyFont="1" applyFill="1" applyBorder="1" applyAlignment="1">
      <alignment horizontal="left" vertical="top" wrapText="1"/>
    </xf>
    <xf numFmtId="0" fontId="1" fillId="6" borderId="2" xfId="0" applyFont="1" applyFill="1" applyBorder="1" applyAlignment="1">
      <alignment horizontal="left" vertical="top" wrapText="1" indent="1"/>
    </xf>
    <xf numFmtId="0" fontId="3" fillId="20" borderId="4" xfId="0" applyFont="1" applyFill="1" applyBorder="1" applyAlignment="1">
      <alignment horizontal="left" vertical="top" wrapText="1"/>
    </xf>
    <xf numFmtId="0" fontId="2" fillId="2" borderId="5" xfId="0" applyFont="1" applyFill="1" applyBorder="1" applyAlignment="1" applyProtection="1">
      <alignment horizontal="right" vertical="top"/>
      <protection locked="0"/>
    </xf>
    <xf numFmtId="0" fontId="2" fillId="5" borderId="5" xfId="0" applyFont="1" applyFill="1" applyBorder="1" applyAlignment="1" applyProtection="1">
      <alignment horizontal="center" wrapText="1"/>
      <protection locked="0"/>
    </xf>
    <xf numFmtId="0" fontId="2" fillId="5" borderId="5" xfId="0" applyFont="1" applyFill="1" applyBorder="1" applyAlignment="1" applyProtection="1">
      <alignment horizontal="center"/>
      <protection locked="0"/>
    </xf>
    <xf numFmtId="0" fontId="2" fillId="5" borderId="5" xfId="0" applyFont="1" applyFill="1" applyBorder="1" applyAlignment="1" applyProtection="1">
      <alignment horizontal="left" vertical="center"/>
      <protection locked="0"/>
    </xf>
    <xf numFmtId="0" fontId="2" fillId="5" borderId="5" xfId="0" applyFont="1" applyFill="1" applyBorder="1" applyProtection="1">
      <protection locked="0"/>
    </xf>
    <xf numFmtId="0" fontId="1" fillId="5" borderId="5" xfId="0" applyFont="1" applyFill="1" applyBorder="1" applyAlignment="1" applyProtection="1">
      <alignment horizontal="center" vertical="center" wrapText="1"/>
      <protection locked="0"/>
    </xf>
    <xf numFmtId="4" fontId="1" fillId="5" borderId="5" xfId="0" applyNumberFormat="1" applyFont="1" applyFill="1" applyBorder="1" applyAlignment="1" applyProtection="1">
      <alignment horizontal="center" vertical="center" wrapText="1"/>
      <protection locked="0"/>
    </xf>
    <xf numFmtId="4" fontId="1" fillId="5" borderId="5" xfId="0" applyNumberFormat="1" applyFont="1" applyFill="1" applyBorder="1" applyProtection="1">
      <protection locked="0"/>
    </xf>
    <xf numFmtId="0" fontId="9" fillId="4" borderId="30" xfId="0" applyFont="1" applyFill="1" applyBorder="1" applyAlignment="1" applyProtection="1">
      <alignment horizontal="center" vertical="center"/>
      <protection locked="0"/>
    </xf>
    <xf numFmtId="0" fontId="10" fillId="12" borderId="35" xfId="0" applyFont="1" applyFill="1" applyBorder="1" applyAlignment="1" applyProtection="1">
      <alignment horizontal="left" vertical="center"/>
      <protection locked="0"/>
    </xf>
    <xf numFmtId="0" fontId="1" fillId="0" borderId="35" xfId="0" applyFont="1" applyBorder="1" applyAlignment="1" applyProtection="1">
      <alignment horizontal="left" vertical="center"/>
      <protection locked="0"/>
    </xf>
    <xf numFmtId="169" fontId="2" fillId="0" borderId="26" xfId="0" applyNumberFormat="1" applyFont="1" applyBorder="1" applyAlignment="1" applyProtection="1">
      <alignment horizontal="right" vertical="center"/>
      <protection locked="0"/>
    </xf>
    <xf numFmtId="0" fontId="1" fillId="5" borderId="5" xfId="0" applyFont="1" applyFill="1" applyBorder="1" applyAlignment="1" applyProtection="1">
      <alignment horizontal="center" vertical="center"/>
      <protection locked="0"/>
    </xf>
    <xf numFmtId="0" fontId="16" fillId="5" borderId="5" xfId="0" applyFont="1" applyFill="1" applyBorder="1" applyAlignment="1" applyProtection="1">
      <alignment vertical="top"/>
      <protection locked="0"/>
    </xf>
    <xf numFmtId="0" fontId="18" fillId="5" borderId="5" xfId="0" applyFont="1" applyFill="1" applyBorder="1" applyAlignment="1" applyProtection="1">
      <alignment horizontal="center" vertical="top"/>
      <protection locked="0"/>
    </xf>
    <xf numFmtId="0" fontId="2" fillId="5" borderId="5" xfId="0" applyFont="1" applyFill="1" applyBorder="1" applyAlignment="1">
      <alignment horizontal="center" wrapText="1"/>
    </xf>
    <xf numFmtId="0" fontId="2" fillId="5" borderId="5" xfId="0" applyFont="1" applyFill="1" applyBorder="1" applyAlignment="1">
      <alignment horizontal="left" vertical="center"/>
    </xf>
    <xf numFmtId="0" fontId="1" fillId="5" borderId="5" xfId="0" applyFont="1" applyFill="1" applyBorder="1" applyAlignment="1">
      <alignment horizontal="center" vertical="center"/>
    </xf>
    <xf numFmtId="0" fontId="6" fillId="5" borderId="5" xfId="0" applyFont="1" applyFill="1" applyBorder="1"/>
    <xf numFmtId="0" fontId="2" fillId="5" borderId="5" xfId="0" applyFont="1" applyFill="1" applyBorder="1"/>
    <xf numFmtId="0" fontId="1" fillId="5" borderId="5" xfId="0" applyFont="1" applyFill="1" applyBorder="1" applyAlignment="1">
      <alignment horizontal="center" vertical="center" wrapText="1"/>
    </xf>
    <xf numFmtId="0" fontId="2" fillId="5" borderId="5" xfId="0" applyFont="1" applyFill="1" applyBorder="1" applyAlignment="1" applyProtection="1">
      <alignment vertical="top"/>
      <protection locked="0"/>
    </xf>
    <xf numFmtId="0" fontId="3" fillId="5" borderId="5" xfId="0" applyFont="1" applyFill="1" applyBorder="1" applyProtection="1">
      <protection locked="0"/>
    </xf>
    <xf numFmtId="0" fontId="7" fillId="4" borderId="21"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0" fillId="5" borderId="5" xfId="0" applyFont="1" applyFill="1" applyBorder="1"/>
    <xf numFmtId="176" fontId="15" fillId="0" borderId="19" xfId="0" applyNumberFormat="1" applyFont="1" applyBorder="1" applyAlignment="1">
      <alignment horizontal="center"/>
    </xf>
    <xf numFmtId="0" fontId="15" fillId="0" borderId="35" xfId="0" applyFont="1" applyBorder="1"/>
    <xf numFmtId="177" fontId="15" fillId="0" borderId="35" xfId="0" applyNumberFormat="1" applyFont="1" applyBorder="1"/>
    <xf numFmtId="177" fontId="15" fillId="0" borderId="35" xfId="0" applyNumberFormat="1" applyFont="1" applyBorder="1" applyAlignment="1">
      <alignment horizontal="center"/>
    </xf>
    <xf numFmtId="171" fontId="15" fillId="0" borderId="35" xfId="0" applyNumberFormat="1" applyFont="1" applyBorder="1"/>
    <xf numFmtId="0" fontId="15" fillId="0" borderId="35" xfId="0" applyFont="1" applyBorder="1" applyAlignment="1">
      <alignment horizontal="left"/>
    </xf>
    <xf numFmtId="0" fontId="15" fillId="0" borderId="35" xfId="0" applyFont="1" applyBorder="1" applyAlignment="1">
      <alignment horizontal="center"/>
    </xf>
    <xf numFmtId="176" fontId="15" fillId="0" borderId="38" xfId="0" applyNumberFormat="1" applyFont="1" applyBorder="1" applyAlignment="1">
      <alignment horizontal="center"/>
    </xf>
    <xf numFmtId="176" fontId="15" fillId="5" borderId="5" xfId="0" applyNumberFormat="1" applyFont="1" applyFill="1" applyBorder="1" applyAlignment="1">
      <alignment horizontal="center" vertical="top" wrapText="1"/>
    </xf>
    <xf numFmtId="0" fontId="20" fillId="5" borderId="5" xfId="0" applyFont="1" applyFill="1" applyBorder="1" applyAlignment="1">
      <alignment vertical="top" wrapText="1"/>
    </xf>
    <xf numFmtId="177" fontId="15" fillId="5" borderId="5" xfId="0" applyNumberFormat="1" applyFont="1" applyFill="1" applyBorder="1" applyAlignment="1">
      <alignment horizontal="center" vertical="top" wrapText="1"/>
    </xf>
    <xf numFmtId="0" fontId="15" fillId="5" borderId="5" xfId="0" applyFont="1" applyFill="1" applyBorder="1" applyAlignment="1">
      <alignment horizontal="center" vertical="top" wrapText="1"/>
    </xf>
    <xf numFmtId="0" fontId="15" fillId="5" borderId="5" xfId="0" applyFont="1" applyFill="1" applyBorder="1" applyAlignment="1">
      <alignment vertical="top" wrapText="1"/>
    </xf>
    <xf numFmtId="0" fontId="32" fillId="15" borderId="0" xfId="0" applyFont="1" applyFill="1" applyAlignment="1">
      <alignment vertical="center"/>
    </xf>
    <xf numFmtId="0" fontId="4" fillId="2" borderId="5" xfId="0" applyFont="1" applyFill="1" applyBorder="1" applyAlignment="1">
      <alignment horizontal="left" vertical="top" wrapText="1"/>
    </xf>
    <xf numFmtId="0" fontId="32" fillId="15" borderId="5" xfId="0" applyFont="1" applyFill="1" applyBorder="1" applyAlignment="1">
      <alignment vertical="center"/>
    </xf>
    <xf numFmtId="0" fontId="0" fillId="15" borderId="5" xfId="0" applyFill="1" applyBorder="1"/>
    <xf numFmtId="49" fontId="1" fillId="6" borderId="1" xfId="0" applyNumberFormat="1" applyFont="1" applyFill="1" applyBorder="1" applyAlignment="1">
      <alignment horizontal="left" vertical="top" wrapText="1"/>
    </xf>
    <xf numFmtId="0" fontId="1" fillId="6" borderId="5" xfId="0" applyFont="1" applyFill="1" applyBorder="1" applyAlignment="1">
      <alignment horizontal="left" vertical="top" wrapText="1" indent="1"/>
    </xf>
    <xf numFmtId="0" fontId="1" fillId="6" borderId="1" xfId="0" applyFont="1" applyFill="1" applyBorder="1" applyAlignment="1">
      <alignment horizontal="left" vertical="top" wrapText="1" indent="1"/>
    </xf>
    <xf numFmtId="0" fontId="2" fillId="26" borderId="5" xfId="0" applyFont="1" applyFill="1" applyBorder="1" applyAlignment="1" applyProtection="1">
      <alignment horizontal="left" vertical="center"/>
      <protection locked="0"/>
    </xf>
    <xf numFmtId="0" fontId="1" fillId="26" borderId="5" xfId="0" applyFont="1" applyFill="1" applyBorder="1" applyProtection="1">
      <protection locked="0"/>
    </xf>
    <xf numFmtId="0" fontId="17" fillId="26" borderId="5" xfId="0" applyFont="1" applyFill="1" applyBorder="1" applyProtection="1">
      <protection locked="0"/>
    </xf>
    <xf numFmtId="0" fontId="18" fillId="26" borderId="5" xfId="0" applyFont="1" applyFill="1" applyBorder="1" applyAlignment="1" applyProtection="1">
      <alignment horizontal="center"/>
      <protection locked="0"/>
    </xf>
    <xf numFmtId="0" fontId="0" fillId="26" borderId="0" xfId="0" applyFill="1" applyProtection="1">
      <protection locked="0"/>
    </xf>
    <xf numFmtId="0" fontId="0" fillId="0" borderId="5" xfId="0" applyBorder="1" applyProtection="1">
      <protection locked="0"/>
    </xf>
    <xf numFmtId="0" fontId="9" fillId="3" borderId="110" xfId="0" applyFont="1" applyFill="1" applyBorder="1" applyAlignment="1" applyProtection="1">
      <alignment horizontal="center" vertical="center"/>
      <protection locked="0"/>
    </xf>
    <xf numFmtId="0" fontId="9" fillId="4" borderId="111" xfId="0" applyFont="1" applyFill="1" applyBorder="1" applyAlignment="1" applyProtection="1">
      <alignment horizontal="center" vertical="center"/>
      <protection locked="0"/>
    </xf>
    <xf numFmtId="0" fontId="9" fillId="3" borderId="111" xfId="0" applyFont="1" applyFill="1" applyBorder="1" applyAlignment="1" applyProtection="1">
      <alignment horizontal="center" vertical="center"/>
      <protection locked="0"/>
    </xf>
    <xf numFmtId="0" fontId="9" fillId="8" borderId="111" xfId="0" applyFont="1" applyFill="1" applyBorder="1" applyAlignment="1" applyProtection="1">
      <alignment horizontal="center" vertical="center"/>
      <protection locked="0"/>
    </xf>
    <xf numFmtId="0" fontId="9" fillId="9" borderId="111" xfId="0" applyFont="1" applyFill="1" applyBorder="1" applyAlignment="1" applyProtection="1">
      <alignment horizontal="center" vertical="center"/>
      <protection locked="0"/>
    </xf>
    <xf numFmtId="0" fontId="9" fillId="23" borderId="111" xfId="0" applyFont="1" applyFill="1" applyBorder="1" applyAlignment="1" applyProtection="1">
      <alignment horizontal="center" vertical="center"/>
      <protection locked="0"/>
    </xf>
    <xf numFmtId="0" fontId="9" fillId="3" borderId="110" xfId="0" applyFont="1" applyFill="1" applyBorder="1" applyAlignment="1">
      <alignment horizontal="center" vertical="center"/>
    </xf>
    <xf numFmtId="0" fontId="9" fillId="3" borderId="111" xfId="0" applyFont="1" applyFill="1" applyBorder="1" applyAlignment="1">
      <alignment horizontal="center" vertical="center"/>
    </xf>
    <xf numFmtId="0" fontId="9" fillId="9" borderId="111" xfId="0" applyFont="1" applyFill="1" applyBorder="1" applyAlignment="1">
      <alignment horizontal="center" vertical="center"/>
    </xf>
    <xf numFmtId="0" fontId="0" fillId="0" borderId="102" xfId="0" applyBorder="1" applyAlignment="1" applyProtection="1">
      <alignment vertical="center"/>
      <protection locked="0"/>
    </xf>
    <xf numFmtId="0" fontId="1" fillId="3" borderId="104" xfId="0" applyFont="1" applyFill="1" applyBorder="1" applyAlignment="1" applyProtection="1">
      <alignment horizontal="center"/>
      <protection locked="0"/>
    </xf>
    <xf numFmtId="0" fontId="1" fillId="4" borderId="49" xfId="0" applyFont="1" applyFill="1" applyBorder="1" applyAlignment="1" applyProtection="1">
      <alignment horizontal="center"/>
      <protection locked="0"/>
    </xf>
    <xf numFmtId="0" fontId="1" fillId="3" borderId="49" xfId="0" applyFont="1" applyFill="1" applyBorder="1" applyAlignment="1" applyProtection="1">
      <alignment horizontal="center"/>
      <protection locked="0"/>
    </xf>
    <xf numFmtId="0" fontId="1" fillId="8" borderId="49" xfId="0" applyFont="1" applyFill="1" applyBorder="1" applyAlignment="1" applyProtection="1">
      <alignment horizontal="center"/>
      <protection locked="0"/>
    </xf>
    <xf numFmtId="0" fontId="1" fillId="9" borderId="49" xfId="0" applyFont="1" applyFill="1" applyBorder="1" applyAlignment="1" applyProtection="1">
      <alignment horizontal="center"/>
      <protection locked="0"/>
    </xf>
    <xf numFmtId="0" fontId="1" fillId="23" borderId="49" xfId="0" applyFont="1" applyFill="1" applyBorder="1" applyAlignment="1" applyProtection="1">
      <alignment horizontal="center"/>
      <protection locked="0"/>
    </xf>
    <xf numFmtId="0" fontId="1" fillId="3" borderId="104" xfId="0" applyFont="1" applyFill="1" applyBorder="1" applyAlignment="1">
      <alignment horizontal="center"/>
    </xf>
    <xf numFmtId="0" fontId="1" fillId="3" borderId="49" xfId="0" applyFont="1" applyFill="1" applyBorder="1" applyAlignment="1">
      <alignment horizontal="center"/>
    </xf>
    <xf numFmtId="0" fontId="1" fillId="9" borderId="49" xfId="0" applyFont="1" applyFill="1" applyBorder="1" applyAlignment="1">
      <alignment horizontal="center"/>
    </xf>
    <xf numFmtId="0" fontId="9" fillId="24" borderId="111" xfId="0" applyFont="1" applyFill="1" applyBorder="1" applyAlignment="1" applyProtection="1">
      <alignment horizontal="center" vertical="center"/>
      <protection locked="0"/>
    </xf>
    <xf numFmtId="0" fontId="1" fillId="24" borderId="49" xfId="0" applyFont="1" applyFill="1" applyBorder="1" applyAlignment="1" applyProtection="1">
      <alignment horizontal="center"/>
      <protection locked="0"/>
    </xf>
    <xf numFmtId="0" fontId="9" fillId="27" borderId="111" xfId="0" applyFont="1" applyFill="1" applyBorder="1" applyAlignment="1" applyProtection="1">
      <alignment horizontal="center" vertical="center"/>
      <protection locked="0"/>
    </xf>
    <xf numFmtId="0" fontId="1" fillId="27" borderId="49" xfId="0" applyFont="1" applyFill="1" applyBorder="1" applyAlignment="1" applyProtection="1">
      <alignment horizontal="center"/>
      <protection locked="0"/>
    </xf>
    <xf numFmtId="0" fontId="4" fillId="26" borderId="5" xfId="0" applyFont="1" applyFill="1" applyBorder="1" applyProtection="1">
      <protection locked="0"/>
    </xf>
    <xf numFmtId="165" fontId="1" fillId="26" borderId="65" xfId="0" applyNumberFormat="1" applyFont="1" applyFill="1" applyBorder="1" applyAlignment="1" applyProtection="1">
      <alignment horizontal="left" vertical="top"/>
      <protection locked="0"/>
    </xf>
    <xf numFmtId="0" fontId="1" fillId="26" borderId="20" xfId="0" applyFont="1" applyFill="1" applyBorder="1" applyAlignment="1" applyProtection="1">
      <alignment vertical="top"/>
      <protection locked="0"/>
    </xf>
    <xf numFmtId="166" fontId="1" fillId="26" borderId="20" xfId="0" applyNumberFormat="1" applyFont="1" applyFill="1" applyBorder="1" applyAlignment="1" applyProtection="1">
      <alignment horizontal="left" vertical="top" wrapText="1"/>
      <protection locked="0"/>
    </xf>
    <xf numFmtId="0" fontId="9" fillId="24" borderId="111" xfId="0" applyFont="1" applyFill="1" applyBorder="1" applyAlignment="1" applyProtection="1">
      <alignment horizontal="center" vertical="center" wrapText="1"/>
      <protection locked="0"/>
    </xf>
    <xf numFmtId="0" fontId="9" fillId="28" borderId="111" xfId="0" applyFont="1" applyFill="1" applyBorder="1" applyAlignment="1" applyProtection="1">
      <alignment horizontal="center" vertical="center"/>
      <protection locked="0"/>
    </xf>
    <xf numFmtId="0" fontId="1" fillId="28" borderId="49" xfId="0" applyFont="1" applyFill="1" applyBorder="1" applyAlignment="1" applyProtection="1">
      <alignment horizontal="center"/>
      <protection locked="0"/>
    </xf>
    <xf numFmtId="0" fontId="2" fillId="27" borderId="17" xfId="0" applyFont="1" applyFill="1" applyBorder="1" applyAlignment="1">
      <alignment horizontal="center" vertical="center" wrapText="1"/>
    </xf>
    <xf numFmtId="0" fontId="1" fillId="27" borderId="31" xfId="0" applyFont="1" applyFill="1" applyBorder="1" applyAlignment="1">
      <alignment horizontal="center" vertical="center" wrapText="1"/>
    </xf>
    <xf numFmtId="0" fontId="9" fillId="24" borderId="112" xfId="0" applyFont="1" applyFill="1" applyBorder="1" applyAlignment="1" applyProtection="1">
      <alignment horizontal="center" vertical="center"/>
      <protection locked="0"/>
    </xf>
    <xf numFmtId="0" fontId="1" fillId="24" borderId="50" xfId="0" applyFont="1" applyFill="1" applyBorder="1" applyAlignment="1" applyProtection="1">
      <alignment horizontal="center"/>
      <protection locked="0"/>
    </xf>
    <xf numFmtId="0" fontId="9" fillId="27" borderId="111" xfId="0" applyFont="1" applyFill="1" applyBorder="1" applyAlignment="1">
      <alignment horizontal="center" vertical="center" wrapText="1"/>
    </xf>
    <xf numFmtId="0" fontId="9" fillId="27" borderId="111" xfId="0" applyFont="1" applyFill="1" applyBorder="1" applyAlignment="1">
      <alignment horizontal="center" vertical="center"/>
    </xf>
    <xf numFmtId="0" fontId="1" fillId="27" borderId="49" xfId="0" applyFont="1" applyFill="1" applyBorder="1" applyAlignment="1">
      <alignment horizontal="center"/>
    </xf>
    <xf numFmtId="0" fontId="9" fillId="23" borderId="111" xfId="0" applyFont="1" applyFill="1" applyBorder="1" applyAlignment="1">
      <alignment horizontal="center" vertical="center"/>
    </xf>
    <xf numFmtId="0" fontId="1" fillId="23" borderId="49" xfId="0" applyFont="1" applyFill="1" applyBorder="1" applyAlignment="1">
      <alignment horizontal="center"/>
    </xf>
    <xf numFmtId="0" fontId="1" fillId="24" borderId="46" xfId="0" applyFont="1" applyFill="1" applyBorder="1" applyAlignment="1" applyProtection="1">
      <alignment horizontal="center" vertical="center" wrapText="1"/>
      <protection locked="0"/>
    </xf>
    <xf numFmtId="0" fontId="9" fillId="27" borderId="113" xfId="0" applyFont="1" applyFill="1" applyBorder="1" applyAlignment="1" applyProtection="1">
      <alignment horizontal="center" vertical="center"/>
      <protection locked="0"/>
    </xf>
    <xf numFmtId="0" fontId="1" fillId="27" borderId="107" xfId="0" applyFont="1" applyFill="1" applyBorder="1" applyAlignment="1" applyProtection="1">
      <alignment horizontal="center"/>
      <protection locked="0"/>
    </xf>
    <xf numFmtId="0" fontId="9" fillId="24" borderId="114" xfId="0" applyFont="1" applyFill="1" applyBorder="1" applyAlignment="1" applyProtection="1">
      <alignment horizontal="center" vertical="center"/>
      <protection locked="0"/>
    </xf>
    <xf numFmtId="0" fontId="1" fillId="24" borderId="52" xfId="0" applyFont="1" applyFill="1" applyBorder="1" applyAlignment="1" applyProtection="1">
      <alignment horizontal="center"/>
      <protection locked="0"/>
    </xf>
    <xf numFmtId="0" fontId="9" fillId="23" borderId="115" xfId="0" applyFont="1" applyFill="1" applyBorder="1" applyAlignment="1">
      <alignment horizontal="center" vertical="center" wrapText="1"/>
    </xf>
    <xf numFmtId="0" fontId="1" fillId="23" borderId="105" xfId="0" applyFont="1" applyFill="1" applyBorder="1" applyAlignment="1" applyProtection="1">
      <alignment horizontal="center"/>
      <protection locked="0"/>
    </xf>
    <xf numFmtId="0" fontId="1" fillId="3" borderId="63" xfId="0" applyFont="1" applyFill="1" applyBorder="1" applyAlignment="1">
      <alignment horizontal="center" vertical="center"/>
    </xf>
    <xf numFmtId="0" fontId="1" fillId="4" borderId="17" xfId="0" applyFont="1" applyFill="1" applyBorder="1" applyAlignment="1">
      <alignment horizontal="center" vertical="center"/>
    </xf>
    <xf numFmtId="0" fontId="1" fillId="3" borderId="17"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85" xfId="0" applyFont="1" applyFill="1" applyBorder="1" applyAlignment="1">
      <alignment horizontal="center" vertical="center"/>
    </xf>
    <xf numFmtId="0" fontId="1" fillId="10" borderId="17" xfId="0" applyFont="1" applyFill="1" applyBorder="1" applyAlignment="1">
      <alignment horizontal="center" vertical="center"/>
    </xf>
    <xf numFmtId="0" fontId="1" fillId="8" borderId="17" xfId="0" applyFont="1" applyFill="1" applyBorder="1" applyAlignment="1">
      <alignment horizontal="center" vertical="center"/>
    </xf>
    <xf numFmtId="0" fontId="1" fillId="4" borderId="39" xfId="0" applyFont="1" applyFill="1" applyBorder="1" applyAlignment="1">
      <alignment horizontal="center" vertical="center"/>
    </xf>
    <xf numFmtId="0" fontId="18" fillId="5" borderId="5" xfId="0" applyFont="1" applyFill="1" applyBorder="1" applyAlignment="1" applyProtection="1">
      <alignment horizontal="center" vertical="center"/>
      <protection locked="0"/>
    </xf>
    <xf numFmtId="165" fontId="10" fillId="12" borderId="61" xfId="0" applyNumberFormat="1" applyFont="1" applyFill="1" applyBorder="1" applyAlignment="1" applyProtection="1">
      <alignment horizontal="left" vertical="top"/>
      <protection locked="0"/>
    </xf>
    <xf numFmtId="0" fontId="11" fillId="12" borderId="20" xfId="0" applyFont="1" applyFill="1" applyBorder="1" applyAlignment="1" applyProtection="1">
      <alignment vertical="top"/>
      <protection locked="0"/>
    </xf>
    <xf numFmtId="166" fontId="11" fillId="12" borderId="20" xfId="0" applyNumberFormat="1" applyFont="1" applyFill="1" applyBorder="1" applyAlignment="1" applyProtection="1">
      <alignment horizontal="left" vertical="top"/>
      <protection locked="0"/>
    </xf>
    <xf numFmtId="169" fontId="11" fillId="14" borderId="20" xfId="0" applyNumberFormat="1" applyFont="1" applyFill="1" applyBorder="1" applyAlignment="1" applyProtection="1">
      <alignment vertical="top"/>
      <protection locked="0"/>
    </xf>
    <xf numFmtId="169" fontId="11" fillId="14" borderId="20" xfId="0" applyNumberFormat="1" applyFont="1" applyFill="1" applyBorder="1" applyAlignment="1" applyProtection="1">
      <alignment horizontal="right" vertical="top"/>
      <protection locked="0"/>
    </xf>
    <xf numFmtId="169" fontId="11" fillId="14" borderId="64" xfId="0" applyNumberFormat="1" applyFont="1" applyFill="1" applyBorder="1" applyAlignment="1" applyProtection="1">
      <alignment horizontal="right" vertical="top"/>
      <protection locked="0"/>
    </xf>
    <xf numFmtId="179" fontId="1" fillId="0" borderId="20" xfId="0" applyNumberFormat="1" applyFont="1" applyBorder="1" applyAlignment="1" applyProtection="1">
      <alignment horizontal="right" vertical="top"/>
      <protection locked="0"/>
    </xf>
    <xf numFmtId="169" fontId="1" fillId="0" borderId="64" xfId="0" applyNumberFormat="1" applyFont="1" applyBorder="1" applyAlignment="1" applyProtection="1">
      <alignment horizontal="right" vertical="top"/>
      <protection locked="0"/>
    </xf>
    <xf numFmtId="165" fontId="1" fillId="0" borderId="61" xfId="0" applyNumberFormat="1" applyFont="1" applyBorder="1" applyAlignment="1" applyProtection="1">
      <alignment horizontal="left" vertical="top"/>
      <protection locked="0"/>
    </xf>
    <xf numFmtId="166" fontId="15" fillId="0" borderId="20" xfId="0" applyNumberFormat="1" applyFont="1" applyBorder="1" applyAlignment="1" applyProtection="1">
      <alignment horizontal="left" vertical="top"/>
      <protection locked="0"/>
    </xf>
    <xf numFmtId="169" fontId="1" fillId="0" borderId="15" xfId="0" applyNumberFormat="1" applyFont="1" applyBorder="1" applyAlignment="1" applyProtection="1">
      <alignment vertical="top"/>
      <protection locked="0"/>
    </xf>
    <xf numFmtId="0" fontId="13" fillId="13" borderId="67" xfId="0" applyFont="1" applyFill="1" applyBorder="1" applyAlignment="1" applyProtection="1">
      <alignment horizontal="center" vertical="top"/>
      <protection locked="0"/>
    </xf>
    <xf numFmtId="170" fontId="13" fillId="13" borderId="67" xfId="0" applyNumberFormat="1" applyFont="1" applyFill="1" applyBorder="1" applyAlignment="1" applyProtection="1">
      <alignment horizontal="left" vertical="top"/>
      <protection locked="0"/>
    </xf>
    <xf numFmtId="169" fontId="2" fillId="0" borderId="67" xfId="0" applyNumberFormat="1" applyFont="1" applyBorder="1" applyAlignment="1" applyProtection="1">
      <alignment vertical="top"/>
      <protection locked="0"/>
    </xf>
    <xf numFmtId="169" fontId="2" fillId="0" borderId="86" xfId="0" applyNumberFormat="1" applyFont="1" applyBorder="1" applyAlignment="1" applyProtection="1">
      <alignment vertical="top"/>
      <protection locked="0"/>
    </xf>
    <xf numFmtId="166" fontId="10" fillId="12" borderId="20" xfId="0" applyNumberFormat="1" applyFont="1" applyFill="1" applyBorder="1" applyAlignment="1" applyProtection="1">
      <alignment horizontal="left" vertical="top"/>
      <protection locked="0"/>
    </xf>
    <xf numFmtId="167" fontId="10" fillId="12" borderId="21" xfId="0" applyNumberFormat="1" applyFont="1" applyFill="1" applyBorder="1" applyAlignment="1" applyProtection="1">
      <alignment horizontal="left" vertical="top"/>
      <protection locked="0"/>
    </xf>
    <xf numFmtId="167" fontId="11" fillId="12" borderId="21" xfId="0" applyNumberFormat="1" applyFont="1" applyFill="1" applyBorder="1" applyAlignment="1" applyProtection="1">
      <alignment horizontal="left" vertical="top"/>
      <protection locked="0"/>
    </xf>
    <xf numFmtId="0" fontId="11" fillId="12" borderId="20" xfId="0" applyFont="1" applyFill="1" applyBorder="1" applyAlignment="1" applyProtection="1">
      <alignment horizontal="left" vertical="top"/>
      <protection locked="0"/>
    </xf>
    <xf numFmtId="0" fontId="10" fillId="12" borderId="20" xfId="0" applyFont="1" applyFill="1" applyBorder="1" applyAlignment="1" applyProtection="1">
      <alignment horizontal="left" vertical="top"/>
      <protection locked="0"/>
    </xf>
    <xf numFmtId="168" fontId="10" fillId="12" borderId="20" xfId="0" applyNumberFormat="1" applyFont="1" applyFill="1" applyBorder="1" applyAlignment="1" applyProtection="1">
      <alignment horizontal="left" vertical="top"/>
      <protection locked="0"/>
    </xf>
    <xf numFmtId="14" fontId="10" fillId="12" borderId="20" xfId="0" applyNumberFormat="1" applyFont="1" applyFill="1" applyBorder="1" applyAlignment="1" applyProtection="1">
      <alignment horizontal="left" vertical="top"/>
      <protection locked="0"/>
    </xf>
    <xf numFmtId="14" fontId="11" fillId="12" borderId="20" xfId="0" applyNumberFormat="1" applyFont="1" applyFill="1" applyBorder="1" applyAlignment="1" applyProtection="1">
      <alignment horizontal="left" vertical="top"/>
      <protection locked="0"/>
    </xf>
    <xf numFmtId="0" fontId="10" fillId="12" borderId="91" xfId="0" applyFont="1" applyFill="1" applyBorder="1" applyAlignment="1" applyProtection="1">
      <alignment horizontal="left" vertical="top"/>
      <protection locked="0"/>
    </xf>
    <xf numFmtId="0" fontId="12" fillId="2" borderId="5" xfId="0" applyFont="1" applyFill="1" applyBorder="1" applyAlignment="1" applyProtection="1">
      <alignment horizontal="center" vertical="top"/>
      <protection locked="0"/>
    </xf>
    <xf numFmtId="166" fontId="1" fillId="0" borderId="20" xfId="0" applyNumberFormat="1" applyFont="1" applyBorder="1" applyAlignment="1" applyProtection="1">
      <alignment horizontal="left" vertical="top"/>
      <protection locked="0"/>
    </xf>
    <xf numFmtId="9" fontId="1" fillId="13" borderId="20" xfId="1" applyFont="1" applyFill="1" applyBorder="1" applyAlignment="1" applyProtection="1">
      <alignment horizontal="left" vertical="top"/>
    </xf>
    <xf numFmtId="14" fontId="1" fillId="0" borderId="20" xfId="0" applyNumberFormat="1" applyFont="1" applyBorder="1" applyAlignment="1" applyProtection="1">
      <alignment horizontal="left" vertical="top"/>
      <protection locked="0"/>
    </xf>
    <xf numFmtId="0" fontId="1" fillId="0" borderId="91" xfId="0" applyFont="1" applyBorder="1" applyAlignment="1" applyProtection="1">
      <alignment horizontal="left" vertical="top"/>
      <protection locked="0"/>
    </xf>
    <xf numFmtId="0" fontId="2" fillId="2" borderId="5" xfId="0" applyFont="1" applyFill="1" applyBorder="1" applyAlignment="1" applyProtection="1">
      <alignment horizontal="center" vertical="top"/>
      <protection locked="0"/>
    </xf>
    <xf numFmtId="168" fontId="1" fillId="13" borderId="20" xfId="0" applyNumberFormat="1" applyFont="1" applyFill="1" applyBorder="1" applyAlignment="1">
      <alignment horizontal="left" vertical="top"/>
    </xf>
    <xf numFmtId="167" fontId="1" fillId="0" borderId="91" xfId="0" applyNumberFormat="1" applyFont="1" applyBorder="1" applyAlignment="1" applyProtection="1">
      <alignment horizontal="left" vertical="top"/>
      <protection locked="0"/>
    </xf>
    <xf numFmtId="0" fontId="1" fillId="0" borderId="21" xfId="0" applyFont="1" applyBorder="1" applyAlignment="1" applyProtection="1">
      <alignment horizontal="left" vertical="top"/>
      <protection locked="0"/>
    </xf>
    <xf numFmtId="49" fontId="2" fillId="0" borderId="66" xfId="0" applyNumberFormat="1" applyFont="1" applyBorder="1" applyAlignment="1">
      <alignment vertical="top"/>
    </xf>
    <xf numFmtId="169" fontId="13" fillId="13" borderId="67" xfId="0" applyNumberFormat="1" applyFont="1" applyFill="1" applyBorder="1" applyAlignment="1">
      <alignment vertical="top"/>
    </xf>
    <xf numFmtId="170" fontId="13" fillId="13" borderId="67" xfId="0" applyNumberFormat="1" applyFont="1" applyFill="1" applyBorder="1" applyAlignment="1">
      <alignment vertical="top"/>
    </xf>
    <xf numFmtId="169" fontId="13" fillId="13" borderId="67" xfId="0" applyNumberFormat="1" applyFont="1" applyFill="1" applyBorder="1" applyAlignment="1">
      <alignment horizontal="left" vertical="top"/>
    </xf>
    <xf numFmtId="168" fontId="2" fillId="13" borderId="67" xfId="0" applyNumberFormat="1" applyFont="1" applyFill="1" applyBorder="1" applyAlignment="1">
      <alignment horizontal="left" vertical="top"/>
    </xf>
    <xf numFmtId="169" fontId="13" fillId="13" borderId="96" xfId="0" applyNumberFormat="1" applyFont="1" applyFill="1" applyBorder="1" applyAlignment="1">
      <alignment horizontal="left" vertical="top"/>
    </xf>
    <xf numFmtId="165" fontId="10" fillId="19" borderId="65" xfId="0" applyNumberFormat="1" applyFont="1" applyFill="1" applyBorder="1" applyAlignment="1" applyProtection="1">
      <alignment horizontal="left" vertical="top"/>
      <protection locked="0"/>
    </xf>
    <xf numFmtId="0" fontId="10" fillId="19" borderId="20" xfId="0" applyFont="1" applyFill="1" applyBorder="1" applyAlignment="1" applyProtection="1">
      <alignment vertical="top"/>
      <protection locked="0"/>
    </xf>
    <xf numFmtId="166" fontId="10" fillId="19" borderId="20" xfId="0" applyNumberFormat="1" applyFont="1" applyFill="1" applyBorder="1" applyAlignment="1" applyProtection="1">
      <alignment horizontal="left" vertical="top" wrapText="1"/>
      <protection locked="0"/>
    </xf>
    <xf numFmtId="0" fontId="10" fillId="19" borderId="20" xfId="0" applyFont="1" applyFill="1" applyBorder="1" applyAlignment="1" applyProtection="1">
      <alignment horizontal="left" vertical="top"/>
      <protection locked="0"/>
    </xf>
    <xf numFmtId="167" fontId="10" fillId="19" borderId="12" xfId="0" applyNumberFormat="1" applyFont="1" applyFill="1" applyBorder="1" applyAlignment="1" applyProtection="1">
      <alignment horizontal="left" vertical="top"/>
      <protection locked="0"/>
    </xf>
    <xf numFmtId="0" fontId="10" fillId="16" borderId="61" xfId="1" applyNumberFormat="1" applyFont="1" applyFill="1" applyBorder="1" applyAlignment="1" applyProtection="1">
      <alignment horizontal="left" vertical="top"/>
    </xf>
    <xf numFmtId="0" fontId="10" fillId="16" borderId="20" xfId="1" applyNumberFormat="1" applyFont="1" applyFill="1" applyBorder="1" applyAlignment="1" applyProtection="1">
      <alignment horizontal="left" vertical="top"/>
    </xf>
    <xf numFmtId="14" fontId="10" fillId="19" borderId="20" xfId="0" applyNumberFormat="1" applyFont="1" applyFill="1" applyBorder="1" applyAlignment="1" applyProtection="1">
      <alignment horizontal="left" vertical="top"/>
      <protection locked="0"/>
    </xf>
    <xf numFmtId="14" fontId="10" fillId="19" borderId="36" xfId="0" applyNumberFormat="1" applyFont="1" applyFill="1" applyBorder="1" applyAlignment="1" applyProtection="1">
      <alignment horizontal="left" vertical="top"/>
      <protection locked="0"/>
    </xf>
    <xf numFmtId="166" fontId="25" fillId="19" borderId="20" xfId="0" applyNumberFormat="1" applyFont="1" applyFill="1" applyBorder="1" applyAlignment="1" applyProtection="1">
      <alignment horizontal="left" vertical="top"/>
      <protection locked="0"/>
    </xf>
    <xf numFmtId="43" fontId="25" fillId="19" borderId="20" xfId="2" applyFont="1" applyFill="1" applyBorder="1" applyAlignment="1" applyProtection="1">
      <alignment horizontal="left" vertical="top" wrapText="1"/>
      <protection locked="0"/>
    </xf>
    <xf numFmtId="10" fontId="25" fillId="19" borderId="20" xfId="2" applyNumberFormat="1" applyFont="1" applyFill="1" applyBorder="1" applyAlignment="1" applyProtection="1">
      <alignment horizontal="left" vertical="top" wrapText="1"/>
      <protection locked="0"/>
    </xf>
    <xf numFmtId="9" fontId="25" fillId="19" borderId="20" xfId="2" applyNumberFormat="1" applyFont="1" applyFill="1" applyBorder="1" applyAlignment="1" applyProtection="1">
      <alignment horizontal="left" vertical="top" wrapText="1"/>
      <protection locked="0"/>
    </xf>
    <xf numFmtId="1" fontId="10" fillId="19" borderId="64" xfId="0" applyNumberFormat="1" applyFont="1" applyFill="1" applyBorder="1" applyAlignment="1" applyProtection="1">
      <alignment horizontal="left" vertical="top"/>
      <protection locked="0"/>
    </xf>
    <xf numFmtId="167" fontId="1" fillId="0" borderId="12" xfId="0" applyNumberFormat="1" applyFont="1" applyBorder="1" applyAlignment="1" applyProtection="1">
      <alignment horizontal="left" vertical="top"/>
      <protection locked="0"/>
    </xf>
    <xf numFmtId="0" fontId="1" fillId="13" borderId="61" xfId="1" applyNumberFormat="1" applyFont="1" applyFill="1" applyBorder="1" applyAlignment="1" applyProtection="1">
      <alignment horizontal="left" vertical="top"/>
    </xf>
    <xf numFmtId="0" fontId="1" fillId="13" borderId="20" xfId="1" applyNumberFormat="1" applyFont="1" applyFill="1" applyBorder="1" applyAlignment="1" applyProtection="1">
      <alignment horizontal="left" vertical="top"/>
    </xf>
    <xf numFmtId="14" fontId="1" fillId="0" borderId="36" xfId="0" applyNumberFormat="1" applyFont="1" applyBorder="1" applyAlignment="1" applyProtection="1">
      <alignment horizontal="left" vertical="top"/>
      <protection locked="0"/>
    </xf>
    <xf numFmtId="166" fontId="1" fillId="0" borderId="35" xfId="0" applyNumberFormat="1" applyFont="1" applyBorder="1" applyAlignment="1" applyProtection="1">
      <alignment horizontal="left" vertical="top"/>
      <protection locked="0"/>
    </xf>
    <xf numFmtId="43" fontId="1" fillId="0" borderId="20" xfId="2" applyFont="1" applyBorder="1" applyAlignment="1" applyProtection="1">
      <alignment horizontal="left" vertical="top" wrapText="1"/>
      <protection locked="0"/>
    </xf>
    <xf numFmtId="14" fontId="1" fillId="0" borderId="64" xfId="0" applyNumberFormat="1" applyFont="1" applyBorder="1" applyAlignment="1" applyProtection="1">
      <alignment horizontal="left" vertical="top"/>
      <protection locked="0"/>
    </xf>
    <xf numFmtId="0" fontId="1" fillId="0" borderId="36" xfId="0" applyFont="1" applyBorder="1" applyAlignment="1" applyProtection="1">
      <alignment horizontal="left" vertical="top"/>
      <protection locked="0"/>
    </xf>
    <xf numFmtId="0" fontId="1" fillId="13" borderId="61" xfId="0" applyFont="1" applyFill="1" applyBorder="1" applyAlignment="1">
      <alignment horizontal="left" vertical="top"/>
    </xf>
    <xf numFmtId="0" fontId="1" fillId="13" borderId="20" xfId="0" applyFont="1" applyFill="1" applyBorder="1" applyAlignment="1">
      <alignment horizontal="left" vertical="top"/>
    </xf>
    <xf numFmtId="168" fontId="1" fillId="13" borderId="61" xfId="0" applyNumberFormat="1" applyFont="1" applyFill="1" applyBorder="1" applyAlignment="1">
      <alignment horizontal="left" vertical="top"/>
    </xf>
    <xf numFmtId="169" fontId="13" fillId="13" borderId="75" xfId="0" applyNumberFormat="1" applyFont="1" applyFill="1" applyBorder="1" applyAlignment="1">
      <alignment vertical="top"/>
    </xf>
    <xf numFmtId="169" fontId="13" fillId="13" borderId="75" xfId="0" applyNumberFormat="1" applyFont="1" applyFill="1" applyBorder="1" applyAlignment="1">
      <alignment horizontal="left" vertical="top"/>
    </xf>
    <xf numFmtId="168" fontId="2" fillId="13" borderId="66" xfId="0" applyNumberFormat="1" applyFont="1" applyFill="1" applyBorder="1" applyAlignment="1">
      <alignment horizontal="left" vertical="top"/>
    </xf>
    <xf numFmtId="169" fontId="2" fillId="0" borderId="67" xfId="0" applyNumberFormat="1" applyFont="1" applyBorder="1" applyAlignment="1">
      <alignment horizontal="right" vertical="top"/>
    </xf>
    <xf numFmtId="169" fontId="13" fillId="13" borderId="68" xfId="0" applyNumberFormat="1" applyFont="1" applyFill="1" applyBorder="1" applyAlignment="1">
      <alignment horizontal="left" vertical="top"/>
    </xf>
    <xf numFmtId="169" fontId="10" fillId="19" borderId="20" xfId="0" applyNumberFormat="1" applyFont="1" applyFill="1" applyBorder="1" applyAlignment="1" applyProtection="1">
      <alignment horizontal="right" vertical="top"/>
      <protection locked="0"/>
    </xf>
    <xf numFmtId="169" fontId="12" fillId="16" borderId="20" xfId="0" applyNumberFormat="1" applyFont="1" applyFill="1" applyBorder="1" applyAlignment="1">
      <alignment horizontal="right" vertical="top"/>
    </xf>
    <xf numFmtId="4" fontId="10" fillId="19" borderId="20" xfId="0" applyNumberFormat="1" applyFont="1" applyFill="1" applyBorder="1" applyAlignment="1" applyProtection="1">
      <alignment horizontal="left" vertical="top"/>
      <protection locked="0"/>
    </xf>
    <xf numFmtId="169" fontId="10" fillId="16" borderId="20" xfId="0" applyNumberFormat="1" applyFont="1" applyFill="1" applyBorder="1" applyAlignment="1">
      <alignment horizontal="right" vertical="top"/>
    </xf>
    <xf numFmtId="169" fontId="25" fillId="19" borderId="20" xfId="0" applyNumberFormat="1" applyFont="1" applyFill="1" applyBorder="1" applyAlignment="1">
      <alignment horizontal="right" vertical="top"/>
    </xf>
    <xf numFmtId="169" fontId="26" fillId="16" borderId="20" xfId="0" applyNumberFormat="1" applyFont="1" applyFill="1" applyBorder="1" applyAlignment="1">
      <alignment horizontal="right" vertical="top"/>
    </xf>
    <xf numFmtId="169" fontId="10" fillId="16" borderId="21" xfId="0" applyNumberFormat="1" applyFont="1" applyFill="1" applyBorder="1" applyAlignment="1">
      <alignment horizontal="right" vertical="top"/>
    </xf>
    <xf numFmtId="169" fontId="10" fillId="16" borderId="64" xfId="0" applyNumberFormat="1" applyFont="1" applyFill="1" applyBorder="1" applyAlignment="1">
      <alignment horizontal="right" vertical="top"/>
    </xf>
    <xf numFmtId="4" fontId="1" fillId="0" borderId="20" xfId="0" applyNumberFormat="1" applyFont="1" applyBorder="1" applyAlignment="1" applyProtection="1">
      <alignment horizontal="left" vertical="top"/>
      <protection locked="0"/>
    </xf>
    <xf numFmtId="169" fontId="1" fillId="13" borderId="20" xfId="0" applyNumberFormat="1" applyFont="1" applyFill="1" applyBorder="1" applyAlignment="1">
      <alignment horizontal="right" vertical="top"/>
    </xf>
    <xf numFmtId="169" fontId="1" fillId="0" borderId="20" xfId="0" applyNumberFormat="1" applyFont="1" applyBorder="1" applyAlignment="1">
      <alignment horizontal="right" vertical="top"/>
    </xf>
    <xf numFmtId="169" fontId="1" fillId="13" borderId="21" xfId="0" applyNumberFormat="1" applyFont="1" applyFill="1" applyBorder="1" applyAlignment="1">
      <alignment horizontal="right" vertical="top"/>
    </xf>
    <xf numFmtId="169" fontId="1" fillId="13" borderId="64" xfId="0" applyNumberFormat="1" applyFont="1" applyFill="1" applyBorder="1" applyAlignment="1">
      <alignment horizontal="right" vertical="top"/>
    </xf>
    <xf numFmtId="169" fontId="1" fillId="13" borderId="20" xfId="0" applyNumberFormat="1" applyFont="1" applyFill="1" applyBorder="1" applyAlignment="1" applyProtection="1">
      <alignment horizontal="right" vertical="top"/>
      <protection locked="0"/>
    </xf>
    <xf numFmtId="169" fontId="1" fillId="13" borderId="21" xfId="0" applyNumberFormat="1" applyFont="1" applyFill="1" applyBorder="1" applyAlignment="1" applyProtection="1">
      <alignment horizontal="right" vertical="top"/>
      <protection locked="0"/>
    </xf>
    <xf numFmtId="169" fontId="1" fillId="13" borderId="64" xfId="0" applyNumberFormat="1" applyFont="1" applyFill="1" applyBorder="1" applyAlignment="1" applyProtection="1">
      <alignment horizontal="right" vertical="top"/>
      <protection locked="0"/>
    </xf>
    <xf numFmtId="0" fontId="2" fillId="0" borderId="66" xfId="0" applyFont="1" applyBorder="1" applyAlignment="1">
      <alignment vertical="top"/>
    </xf>
    <xf numFmtId="169" fontId="2" fillId="13" borderId="67" xfId="0" applyNumberFormat="1" applyFont="1" applyFill="1" applyBorder="1" applyAlignment="1">
      <alignment horizontal="right" vertical="top"/>
    </xf>
    <xf numFmtId="169" fontId="2" fillId="13" borderId="86" xfId="0" applyNumberFormat="1" applyFont="1" applyFill="1" applyBorder="1" applyAlignment="1">
      <alignment horizontal="right" vertical="top"/>
    </xf>
    <xf numFmtId="0" fontId="10" fillId="12" borderId="20" xfId="0" applyFont="1" applyFill="1" applyBorder="1" applyAlignment="1" applyProtection="1">
      <alignment vertical="top"/>
      <protection locked="0"/>
    </xf>
    <xf numFmtId="169" fontId="11" fillId="12" borderId="20" xfId="0" applyNumberFormat="1" applyFont="1" applyFill="1" applyBorder="1" applyAlignment="1" applyProtection="1">
      <alignment horizontal="right" vertical="top"/>
      <protection locked="0"/>
    </xf>
    <xf numFmtId="169" fontId="10" fillId="12" borderId="64" xfId="0" applyNumberFormat="1" applyFont="1" applyFill="1" applyBorder="1" applyAlignment="1" applyProtection="1">
      <alignment horizontal="right" vertical="top"/>
      <protection locked="0"/>
    </xf>
    <xf numFmtId="169" fontId="1" fillId="0" borderId="21" xfId="0" applyNumberFormat="1" applyFont="1" applyBorder="1" applyAlignment="1" applyProtection="1">
      <alignment horizontal="right" vertical="top"/>
      <protection locked="0"/>
    </xf>
    <xf numFmtId="169" fontId="12" fillId="0" borderId="64" xfId="0" applyNumberFormat="1" applyFont="1" applyBorder="1" applyAlignment="1" applyProtection="1">
      <alignment horizontal="right" vertical="top"/>
      <protection locked="0"/>
    </xf>
    <xf numFmtId="169" fontId="2" fillId="7" borderId="64" xfId="0" applyNumberFormat="1" applyFont="1" applyFill="1" applyBorder="1" applyAlignment="1" applyProtection="1">
      <alignment horizontal="right" vertical="top"/>
      <protection locked="0"/>
    </xf>
    <xf numFmtId="171" fontId="2" fillId="0" borderId="66" xfId="0" applyNumberFormat="1" applyFont="1" applyBorder="1" applyAlignment="1">
      <alignment vertical="top"/>
    </xf>
    <xf numFmtId="172" fontId="13" fillId="13" borderId="67" xfId="0" applyNumberFormat="1" applyFont="1" applyFill="1" applyBorder="1" applyAlignment="1">
      <alignment vertical="top"/>
    </xf>
    <xf numFmtId="172" fontId="13" fillId="13" borderId="67" xfId="0" applyNumberFormat="1" applyFont="1" applyFill="1" applyBorder="1" applyAlignment="1">
      <alignment horizontal="center" vertical="top"/>
    </xf>
    <xf numFmtId="169" fontId="2" fillId="0" borderId="86" xfId="0" applyNumberFormat="1" applyFont="1" applyBorder="1" applyAlignment="1">
      <alignment horizontal="right" vertical="top"/>
    </xf>
    <xf numFmtId="10" fontId="1" fillId="2" borderId="102" xfId="0" applyNumberFormat="1" applyFont="1" applyFill="1" applyBorder="1" applyProtection="1">
      <protection locked="0"/>
    </xf>
    <xf numFmtId="165" fontId="11" fillId="12" borderId="61" xfId="0" applyNumberFormat="1" applyFont="1" applyFill="1" applyBorder="1" applyAlignment="1" applyProtection="1">
      <alignment horizontal="left" vertical="top"/>
      <protection locked="0"/>
    </xf>
    <xf numFmtId="169" fontId="11" fillId="12" borderId="20" xfId="0" applyNumberFormat="1" applyFont="1" applyFill="1" applyBorder="1" applyAlignment="1" applyProtection="1">
      <alignment vertical="top"/>
      <protection locked="0"/>
    </xf>
    <xf numFmtId="169" fontId="14" fillId="12" borderId="20" xfId="0" applyNumberFormat="1" applyFont="1" applyFill="1" applyBorder="1" applyAlignment="1" applyProtection="1">
      <alignment vertical="top"/>
      <protection locked="0"/>
    </xf>
    <xf numFmtId="173" fontId="11" fillId="12" borderId="20" xfId="0" applyNumberFormat="1" applyFont="1" applyFill="1" applyBorder="1" applyAlignment="1" applyProtection="1">
      <alignment horizontal="left" vertical="top"/>
      <protection locked="0"/>
    </xf>
    <xf numFmtId="165" fontId="1" fillId="0" borderId="60" xfId="0" applyNumberFormat="1" applyFont="1" applyBorder="1" applyAlignment="1" applyProtection="1">
      <alignment horizontal="left" vertical="top"/>
      <protection locked="0"/>
    </xf>
    <xf numFmtId="0" fontId="1" fillId="0" borderId="31" xfId="0" applyFont="1" applyBorder="1" applyAlignment="1" applyProtection="1">
      <alignment vertical="top"/>
      <protection locked="0"/>
    </xf>
    <xf numFmtId="166" fontId="15" fillId="0" borderId="31" xfId="0" applyNumberFormat="1" applyFont="1" applyBorder="1" applyAlignment="1" applyProtection="1">
      <alignment horizontal="left" vertical="top"/>
      <protection locked="0"/>
    </xf>
    <xf numFmtId="169" fontId="1" fillId="0" borderId="31" xfId="0" applyNumberFormat="1" applyFont="1" applyBorder="1" applyAlignment="1" applyProtection="1">
      <alignment vertical="top"/>
      <protection locked="0"/>
    </xf>
    <xf numFmtId="169" fontId="2" fillId="13" borderId="31" xfId="0" applyNumberFormat="1" applyFont="1" applyFill="1" applyBorder="1" applyAlignment="1">
      <alignment vertical="top"/>
    </xf>
    <xf numFmtId="169" fontId="2" fillId="13" borderId="15" xfId="0" applyNumberFormat="1" applyFont="1" applyFill="1" applyBorder="1" applyAlignment="1">
      <alignment vertical="top"/>
    </xf>
    <xf numFmtId="173" fontId="1" fillId="13" borderId="31" xfId="0" applyNumberFormat="1" applyFont="1" applyFill="1" applyBorder="1" applyAlignment="1">
      <alignment horizontal="left" vertical="top"/>
    </xf>
    <xf numFmtId="165" fontId="2" fillId="0" borderId="66" xfId="0" applyNumberFormat="1" applyFont="1" applyBorder="1" applyAlignment="1">
      <alignment horizontal="left" vertical="top"/>
    </xf>
    <xf numFmtId="0" fontId="1" fillId="0" borderId="67" xfId="0" applyFont="1" applyBorder="1" applyAlignment="1">
      <alignment vertical="top"/>
    </xf>
    <xf numFmtId="166" fontId="15" fillId="0" borderId="67" xfId="0" applyNumberFormat="1" applyFont="1" applyBorder="1" applyAlignment="1">
      <alignment horizontal="left" vertical="top"/>
    </xf>
    <xf numFmtId="169" fontId="1" fillId="0" borderId="67" xfId="0" applyNumberFormat="1" applyFont="1" applyBorder="1" applyAlignment="1">
      <alignment vertical="top"/>
    </xf>
    <xf numFmtId="169" fontId="2" fillId="13" borderId="67" xfId="0" applyNumberFormat="1" applyFont="1" applyFill="1" applyBorder="1" applyAlignment="1">
      <alignment vertical="top"/>
    </xf>
    <xf numFmtId="173" fontId="1" fillId="13" borderId="67" xfId="0" applyNumberFormat="1" applyFont="1" applyFill="1" applyBorder="1" applyAlignment="1">
      <alignment horizontal="left" vertical="top"/>
    </xf>
    <xf numFmtId="49" fontId="11" fillId="12" borderId="20" xfId="0" applyNumberFormat="1" applyFont="1" applyFill="1" applyBorder="1" applyAlignment="1" applyProtection="1">
      <alignment horizontal="left" vertical="top"/>
      <protection locked="0"/>
    </xf>
    <xf numFmtId="167" fontId="11" fillId="12" borderId="20" xfId="0" applyNumberFormat="1" applyFont="1" applyFill="1" applyBorder="1" applyAlignment="1" applyProtection="1">
      <alignment horizontal="left" vertical="top"/>
      <protection locked="0"/>
    </xf>
    <xf numFmtId="10" fontId="10" fillId="12" borderId="36" xfId="0" applyNumberFormat="1" applyFont="1" applyFill="1" applyBorder="1" applyAlignment="1" applyProtection="1">
      <alignment vertical="top"/>
      <protection locked="0"/>
    </xf>
    <xf numFmtId="3" fontId="11" fillId="12" borderId="36" xfId="0" applyNumberFormat="1" applyFont="1" applyFill="1" applyBorder="1" applyAlignment="1" applyProtection="1">
      <alignment vertical="top"/>
      <protection locked="0"/>
    </xf>
    <xf numFmtId="0" fontId="11" fillId="12" borderId="36" xfId="0" applyFont="1" applyFill="1" applyBorder="1" applyAlignment="1" applyProtection="1">
      <alignment vertical="top"/>
      <protection locked="0"/>
    </xf>
    <xf numFmtId="0" fontId="11" fillId="12" borderId="64" xfId="0" applyFont="1" applyFill="1" applyBorder="1" applyAlignment="1" applyProtection="1">
      <alignment vertical="top" wrapText="1"/>
      <protection locked="0"/>
    </xf>
    <xf numFmtId="0" fontId="18" fillId="5" borderId="5" xfId="0" applyFont="1" applyFill="1" applyBorder="1" applyAlignment="1">
      <alignment horizontal="center" vertical="top"/>
    </xf>
    <xf numFmtId="0" fontId="0" fillId="0" borderId="0" xfId="0" applyAlignment="1">
      <alignment vertical="top"/>
    </xf>
    <xf numFmtId="49" fontId="1" fillId="0" borderId="20" xfId="0" applyNumberFormat="1" applyFont="1" applyBorder="1" applyAlignment="1" applyProtection="1">
      <alignment horizontal="left" vertical="top"/>
      <protection locked="0"/>
    </xf>
    <xf numFmtId="0" fontId="1" fillId="0" borderId="20" xfId="0" applyFont="1" applyBorder="1" applyAlignment="1" applyProtection="1">
      <alignment horizontal="left" vertical="top" wrapText="1"/>
      <protection locked="0"/>
    </xf>
    <xf numFmtId="166" fontId="1" fillId="26" borderId="20" xfId="0" quotePrefix="1" applyNumberFormat="1" applyFont="1" applyFill="1" applyBorder="1" applyAlignment="1" applyProtection="1">
      <alignment horizontal="left" vertical="top"/>
      <protection locked="0"/>
    </xf>
    <xf numFmtId="9" fontId="1" fillId="0" borderId="36" xfId="0" applyNumberFormat="1" applyFont="1" applyBorder="1" applyAlignment="1" applyProtection="1">
      <alignment vertical="top"/>
      <protection locked="0"/>
    </xf>
    <xf numFmtId="178" fontId="1" fillId="0" borderId="36" xfId="2" applyNumberFormat="1" applyFont="1" applyBorder="1" applyAlignment="1" applyProtection="1">
      <alignment vertical="top"/>
      <protection locked="0"/>
    </xf>
    <xf numFmtId="0" fontId="1" fillId="0" borderId="36" xfId="0" applyFont="1" applyBorder="1" applyAlignment="1" applyProtection="1">
      <alignment vertical="top"/>
      <protection locked="0"/>
    </xf>
    <xf numFmtId="0" fontId="1" fillId="0" borderId="91" xfId="0" applyFont="1" applyBorder="1" applyAlignment="1" applyProtection="1">
      <alignment vertical="top"/>
      <protection locked="0"/>
    </xf>
    <xf numFmtId="165" fontId="1" fillId="26" borderId="61" xfId="0" applyNumberFormat="1" applyFont="1" applyFill="1" applyBorder="1" applyAlignment="1" applyProtection="1">
      <alignment horizontal="left" vertical="top"/>
      <protection locked="0"/>
    </xf>
    <xf numFmtId="166" fontId="15" fillId="26" borderId="20" xfId="0" applyNumberFormat="1" applyFont="1" applyFill="1" applyBorder="1" applyAlignment="1" applyProtection="1">
      <alignment horizontal="left" vertical="top"/>
      <protection locked="0"/>
    </xf>
    <xf numFmtId="165" fontId="1" fillId="0" borderId="92" xfId="0" applyNumberFormat="1" applyFont="1" applyBorder="1" applyAlignment="1" applyProtection="1">
      <alignment horizontal="left" vertical="top"/>
      <protection locked="0"/>
    </xf>
    <xf numFmtId="0" fontId="1" fillId="0" borderId="93" xfId="0" applyFont="1" applyBorder="1" applyAlignment="1" applyProtection="1">
      <alignment vertical="top"/>
      <protection locked="0"/>
    </xf>
    <xf numFmtId="166" fontId="15" fillId="0" borderId="93" xfId="0" applyNumberFormat="1" applyFont="1" applyBorder="1" applyAlignment="1" applyProtection="1">
      <alignment horizontal="left" vertical="top"/>
      <protection locked="0"/>
    </xf>
    <xf numFmtId="49" fontId="1" fillId="0" borderId="93" xfId="0" applyNumberFormat="1" applyFont="1" applyBorder="1" applyAlignment="1" applyProtection="1">
      <alignment horizontal="left" vertical="top"/>
      <protection locked="0"/>
    </xf>
    <xf numFmtId="14" fontId="1" fillId="0" borderId="93" xfId="0" applyNumberFormat="1" applyFont="1" applyBorder="1" applyAlignment="1" applyProtection="1">
      <alignment horizontal="left" vertical="top"/>
      <protection locked="0"/>
    </xf>
    <xf numFmtId="167" fontId="1" fillId="0" borderId="93" xfId="0" applyNumberFormat="1" applyFont="1" applyBorder="1" applyAlignment="1" applyProtection="1">
      <alignment horizontal="left" vertical="top"/>
      <protection locked="0"/>
    </xf>
    <xf numFmtId="0" fontId="1" fillId="0" borderId="94" xfId="0" applyFont="1" applyBorder="1" applyAlignment="1" applyProtection="1">
      <alignment vertical="top"/>
      <protection locked="0"/>
    </xf>
    <xf numFmtId="166" fontId="1" fillId="0" borderId="94" xfId="0" applyNumberFormat="1" applyFont="1" applyBorder="1" applyAlignment="1" applyProtection="1">
      <alignment horizontal="left" vertical="top"/>
      <protection locked="0"/>
    </xf>
    <xf numFmtId="0" fontId="1" fillId="0" borderId="94" xfId="0" applyFont="1" applyBorder="1" applyAlignment="1" applyProtection="1">
      <alignment horizontal="left" vertical="top"/>
      <protection locked="0"/>
    </xf>
    <xf numFmtId="0" fontId="1" fillId="0" borderId="95" xfId="0" applyFont="1" applyBorder="1" applyAlignment="1" applyProtection="1">
      <alignment vertical="top"/>
      <protection locked="0"/>
    </xf>
    <xf numFmtId="0" fontId="1" fillId="0" borderId="96" xfId="0" applyFont="1" applyBorder="1" applyAlignment="1" applyProtection="1">
      <alignment vertical="top"/>
      <protection locked="0"/>
    </xf>
    <xf numFmtId="0" fontId="2" fillId="0" borderId="66" xfId="0" applyFont="1" applyBorder="1" applyAlignment="1" applyProtection="1">
      <alignment horizontal="left" vertical="top"/>
      <protection locked="0"/>
    </xf>
    <xf numFmtId="169" fontId="2" fillId="0" borderId="67" xfId="0" applyNumberFormat="1" applyFont="1" applyBorder="1" applyAlignment="1" applyProtection="1">
      <alignment horizontal="right" vertical="top"/>
      <protection locked="0"/>
    </xf>
    <xf numFmtId="0" fontId="1" fillId="26" borderId="4" xfId="0" applyFont="1" applyFill="1" applyBorder="1" applyAlignment="1">
      <alignment horizontal="left" vertical="top" wrapText="1"/>
    </xf>
    <xf numFmtId="0" fontId="1" fillId="26" borderId="2" xfId="0" applyFont="1" applyFill="1" applyBorder="1" applyAlignment="1">
      <alignment horizontal="left" vertical="top" wrapText="1"/>
    </xf>
    <xf numFmtId="0" fontId="1" fillId="26" borderId="5" xfId="0" applyFont="1" applyFill="1" applyBorder="1" applyAlignment="1">
      <alignment horizontal="left" vertical="top" wrapText="1"/>
    </xf>
    <xf numFmtId="0" fontId="1" fillId="26" borderId="1" xfId="0" applyFont="1" applyFill="1" applyBorder="1" applyAlignment="1">
      <alignment horizontal="left" vertical="top" wrapText="1"/>
    </xf>
    <xf numFmtId="0" fontId="1" fillId="26" borderId="5" xfId="0" applyFont="1" applyFill="1" applyBorder="1" applyAlignment="1" applyProtection="1">
      <alignment horizontal="center" vertical="center" wrapText="1"/>
      <protection locked="0"/>
    </xf>
    <xf numFmtId="10" fontId="15" fillId="26" borderId="20" xfId="2" applyNumberFormat="1" applyFont="1" applyFill="1" applyBorder="1" applyAlignment="1" applyProtection="1">
      <alignment horizontal="left" vertical="top" wrapText="1"/>
      <protection locked="0"/>
    </xf>
    <xf numFmtId="3" fontId="11" fillId="25" borderId="20" xfId="0" applyNumberFormat="1" applyFont="1" applyFill="1" applyBorder="1" applyAlignment="1" applyProtection="1">
      <alignment horizontal="left" vertical="top"/>
      <protection locked="0"/>
    </xf>
    <xf numFmtId="3" fontId="1" fillId="0" borderId="20" xfId="0" applyNumberFormat="1" applyFont="1" applyBorder="1" applyAlignment="1" applyProtection="1">
      <alignment horizontal="left" vertical="top"/>
      <protection locked="0"/>
    </xf>
    <xf numFmtId="167" fontId="1" fillId="0" borderId="31" xfId="0" applyNumberFormat="1" applyFont="1" applyBorder="1" applyAlignment="1" applyProtection="1">
      <alignment horizontal="left" vertical="top"/>
      <protection locked="0"/>
    </xf>
    <xf numFmtId="3" fontId="2" fillId="0" borderId="16" xfId="0" applyNumberFormat="1" applyFont="1" applyBorder="1" applyAlignment="1" applyProtection="1">
      <alignment horizontal="left" vertical="top"/>
      <protection locked="0"/>
    </xf>
    <xf numFmtId="3" fontId="1" fillId="0" borderId="39" xfId="0" applyNumberFormat="1" applyFont="1" applyBorder="1" applyAlignment="1" applyProtection="1">
      <alignment horizontal="left" vertical="top"/>
      <protection locked="0"/>
    </xf>
    <xf numFmtId="0" fontId="30" fillId="0" borderId="4" xfId="0" applyFont="1" applyBorder="1" applyAlignment="1">
      <alignment horizontal="left" vertical="top" wrapText="1"/>
    </xf>
    <xf numFmtId="0" fontId="7" fillId="4" borderId="46" xfId="0" applyFont="1" applyFill="1" applyBorder="1" applyAlignment="1">
      <alignment horizontal="center" vertical="center" wrapText="1"/>
    </xf>
    <xf numFmtId="0" fontId="1" fillId="3" borderId="46"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wrapText="1"/>
      <protection locked="0"/>
    </xf>
    <xf numFmtId="0" fontId="6" fillId="7" borderId="5" xfId="0" applyFont="1" applyFill="1" applyBorder="1" applyAlignment="1" applyProtection="1">
      <alignment horizontal="center"/>
      <protection locked="0"/>
    </xf>
    <xf numFmtId="0" fontId="7" fillId="3" borderId="76"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3" borderId="59" xfId="0" applyFont="1" applyFill="1" applyBorder="1" applyAlignment="1" applyProtection="1">
      <alignment horizontal="center" vertical="center" wrapText="1"/>
      <protection locked="0"/>
    </xf>
    <xf numFmtId="0" fontId="2" fillId="4" borderId="59" xfId="0" applyFont="1" applyFill="1" applyBorder="1" applyAlignment="1" applyProtection="1">
      <alignment horizontal="center" vertical="center" wrapText="1"/>
      <protection locked="0"/>
    </xf>
    <xf numFmtId="0" fontId="2" fillId="4" borderId="46" xfId="0" applyFont="1" applyFill="1" applyBorder="1" applyAlignment="1" applyProtection="1">
      <alignment horizontal="center" vertical="center" wrapText="1"/>
      <protection locked="0"/>
    </xf>
    <xf numFmtId="0" fontId="7" fillId="3" borderId="99" xfId="0" applyFont="1" applyFill="1" applyBorder="1" applyAlignment="1" applyProtection="1">
      <alignment horizontal="center" vertical="center" wrapText="1"/>
      <protection locked="0"/>
    </xf>
    <xf numFmtId="0" fontId="7" fillId="3" borderId="47" xfId="0" applyFont="1" applyFill="1" applyBorder="1" applyAlignment="1" applyProtection="1">
      <alignment horizontal="center" vertical="center" wrapText="1"/>
      <protection locked="0"/>
    </xf>
    <xf numFmtId="0" fontId="2" fillId="8" borderId="46" xfId="0" applyFont="1" applyFill="1" applyBorder="1" applyAlignment="1" applyProtection="1">
      <alignment horizontal="center" vertical="center" wrapText="1"/>
      <protection locked="0"/>
    </xf>
    <xf numFmtId="0" fontId="7" fillId="3" borderId="46" xfId="0" applyFont="1" applyFill="1" applyBorder="1" applyAlignment="1" applyProtection="1">
      <alignment horizontal="center" vertical="center" wrapText="1"/>
      <protection locked="0"/>
    </xf>
    <xf numFmtId="0" fontId="2" fillId="9" borderId="46" xfId="0" applyFont="1" applyFill="1" applyBorder="1" applyAlignment="1" applyProtection="1">
      <alignment horizontal="center" vertical="center" wrapText="1"/>
      <protection locked="0"/>
    </xf>
    <xf numFmtId="0" fontId="2" fillId="4" borderId="46" xfId="0" applyFont="1" applyFill="1" applyBorder="1" applyAlignment="1" applyProtection="1">
      <alignment horizontal="center" vertical="center"/>
      <protection locked="0"/>
    </xf>
    <xf numFmtId="0" fontId="2" fillId="3" borderId="78" xfId="0" applyFont="1" applyFill="1" applyBorder="1" applyAlignment="1">
      <alignment horizontal="center" vertical="center" wrapText="1"/>
    </xf>
    <xf numFmtId="0" fontId="2" fillId="11" borderId="46"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1" fillId="3" borderId="77" xfId="0" applyFont="1" applyFill="1" applyBorder="1" applyAlignment="1" applyProtection="1">
      <alignment horizontal="center" wrapText="1"/>
      <protection locked="0"/>
    </xf>
    <xf numFmtId="0" fontId="1" fillId="3" borderId="79" xfId="0" applyFont="1" applyFill="1" applyBorder="1" applyAlignment="1" applyProtection="1">
      <alignment horizontal="center" wrapText="1"/>
      <protection locked="0"/>
    </xf>
    <xf numFmtId="0" fontId="2" fillId="3" borderId="46" xfId="0" applyFont="1" applyFill="1" applyBorder="1" applyAlignment="1">
      <alignment horizontal="center" vertical="center" wrapText="1"/>
    </xf>
    <xf numFmtId="0" fontId="2" fillId="9" borderId="46" xfId="0" applyFont="1" applyFill="1" applyBorder="1" applyAlignment="1">
      <alignment horizontal="center" vertical="center" wrapText="1"/>
    </xf>
    <xf numFmtId="0" fontId="7" fillId="3" borderId="76" xfId="0" applyFont="1" applyFill="1" applyBorder="1" applyAlignment="1">
      <alignment horizontal="center" vertical="center" wrapText="1"/>
    </xf>
    <xf numFmtId="0" fontId="7" fillId="4" borderId="59" xfId="0" applyFont="1" applyFill="1" applyBorder="1" applyAlignment="1">
      <alignment horizontal="center" vertical="center" wrapText="1"/>
    </xf>
    <xf numFmtId="0" fontId="1" fillId="3" borderId="59" xfId="0" applyFont="1" applyFill="1" applyBorder="1" applyAlignment="1" applyProtection="1">
      <alignment horizontal="center"/>
      <protection locked="0"/>
    </xf>
    <xf numFmtId="0" fontId="7" fillId="11" borderId="46" xfId="0" applyFont="1" applyFill="1" applyBorder="1" applyAlignment="1">
      <alignment horizontal="center" vertical="center" wrapText="1"/>
    </xf>
    <xf numFmtId="0" fontId="1" fillId="2" borderId="12" xfId="0" applyFont="1" applyFill="1" applyBorder="1" applyAlignment="1" applyProtection="1">
      <alignment horizontal="center" vertical="center" wrapText="1"/>
      <protection locked="0"/>
    </xf>
    <xf numFmtId="0" fontId="2" fillId="4"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1" fillId="2" borderId="5" xfId="0" applyFont="1" applyFill="1" applyBorder="1" applyAlignment="1">
      <alignment horizontal="left" vertical="center" wrapText="1"/>
    </xf>
    <xf numFmtId="0" fontId="2" fillId="4" borderId="5" xfId="0" applyFont="1" applyFill="1" applyBorder="1" applyAlignment="1">
      <alignment horizontal="center" vertical="center"/>
    </xf>
    <xf numFmtId="0" fontId="5" fillId="4" borderId="5" xfId="0" applyFont="1" applyFill="1" applyBorder="1" applyAlignment="1">
      <alignment horizontal="center" vertical="center" wrapText="1"/>
    </xf>
    <xf numFmtId="0" fontId="2" fillId="22" borderId="5" xfId="0" applyFont="1" applyFill="1" applyBorder="1" applyAlignment="1">
      <alignment horizontal="center" vertical="center" wrapText="1"/>
    </xf>
    <xf numFmtId="0" fontId="7" fillId="4" borderId="56"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8" fillId="4" borderId="56"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7" fillId="3"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3" borderId="31" xfId="0" applyFont="1" applyFill="1" applyBorder="1" applyAlignment="1" applyProtection="1">
      <alignment horizontal="center" vertical="center" wrapText="1"/>
      <protection locked="0"/>
    </xf>
    <xf numFmtId="0" fontId="7" fillId="3" borderId="55" xfId="0" applyFont="1" applyFill="1" applyBorder="1" applyAlignment="1" applyProtection="1">
      <alignment horizontal="center" vertical="center" wrapText="1"/>
      <protection locked="0"/>
    </xf>
    <xf numFmtId="0" fontId="2" fillId="8" borderId="23" xfId="0" applyFont="1" applyFill="1" applyBorder="1" applyAlignment="1" applyProtection="1">
      <alignment horizontal="center" vertical="center" wrapText="1"/>
      <protection locked="0"/>
    </xf>
    <xf numFmtId="0" fontId="2" fillId="9" borderId="23"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9" borderId="15" xfId="0" applyFont="1" applyFill="1" applyBorder="1" applyAlignment="1" applyProtection="1">
      <alignment horizontal="center" vertical="center" wrapText="1"/>
      <protection locked="0"/>
    </xf>
    <xf numFmtId="0" fontId="2" fillId="3" borderId="12"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7" fillId="3" borderId="54" xfId="0" applyFont="1" applyFill="1" applyBorder="1" applyAlignment="1" applyProtection="1">
      <alignment horizontal="center" vertical="center" wrapText="1"/>
      <protection locked="0"/>
    </xf>
    <xf numFmtId="0" fontId="7" fillId="4" borderId="54" xfId="0" applyFont="1" applyFill="1" applyBorder="1" applyAlignment="1">
      <alignment horizontal="center" vertical="center" wrapText="1"/>
    </xf>
    <xf numFmtId="0" fontId="7" fillId="4" borderId="82"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11" borderId="23" xfId="0" applyFont="1" applyFill="1" applyBorder="1" applyAlignment="1">
      <alignment horizontal="center" vertical="center" wrapText="1"/>
    </xf>
    <xf numFmtId="0" fontId="28" fillId="27" borderId="49" xfId="3" applyFont="1" applyFill="1" applyBorder="1" applyAlignment="1" applyProtection="1">
      <alignment horizontal="center"/>
      <protection locked="0"/>
    </xf>
    <xf numFmtId="0" fontId="28" fillId="27" borderId="107" xfId="3" applyFont="1" applyFill="1" applyBorder="1" applyAlignment="1" applyProtection="1">
      <alignment horizontal="center"/>
      <protection locked="0"/>
    </xf>
    <xf numFmtId="0" fontId="2" fillId="27" borderId="108" xfId="0" applyFont="1" applyFill="1" applyBorder="1" applyAlignment="1" applyProtection="1">
      <alignment horizontal="center" vertical="center" wrapText="1"/>
      <protection locked="0"/>
    </xf>
    <xf numFmtId="0" fontId="2" fillId="27" borderId="46" xfId="0" applyFont="1" applyFill="1" applyBorder="1" applyAlignment="1" applyProtection="1">
      <alignment horizontal="center" vertical="center" wrapText="1"/>
      <protection locked="0"/>
    </xf>
    <xf numFmtId="0" fontId="2" fillId="27" borderId="7" xfId="0" applyFont="1" applyFill="1" applyBorder="1" applyAlignment="1">
      <alignment horizontal="center" vertical="center" wrapText="1"/>
    </xf>
    <xf numFmtId="0" fontId="2" fillId="27" borderId="31" xfId="0" applyFont="1" applyFill="1" applyBorder="1" applyAlignment="1">
      <alignment horizontal="center" vertical="center" wrapText="1"/>
    </xf>
    <xf numFmtId="0" fontId="2" fillId="27" borderId="20" xfId="0" applyFont="1" applyFill="1" applyBorder="1" applyAlignment="1">
      <alignment horizontal="center" vertical="center" wrapText="1"/>
    </xf>
    <xf numFmtId="0" fontId="28" fillId="23" borderId="46" xfId="3" applyFont="1" applyFill="1" applyBorder="1" applyAlignment="1">
      <alignment horizontal="center" vertical="center" wrapText="1"/>
    </xf>
    <xf numFmtId="0" fontId="28" fillId="27" borderId="46" xfId="3" applyFont="1" applyFill="1" applyBorder="1" applyAlignment="1">
      <alignment horizontal="center" vertical="center" wrapText="1"/>
    </xf>
    <xf numFmtId="0" fontId="7" fillId="3" borderId="52" xfId="0" applyFont="1" applyFill="1" applyBorder="1" applyAlignment="1">
      <alignment horizontal="center" vertical="center" wrapText="1"/>
    </xf>
    <xf numFmtId="0" fontId="28" fillId="27" borderId="49" xfId="3" applyFont="1" applyFill="1" applyBorder="1" applyAlignment="1">
      <alignment horizontal="center" vertical="center" wrapText="1"/>
    </xf>
    <xf numFmtId="0" fontId="23" fillId="23" borderId="79" xfId="0" applyFont="1" applyFill="1" applyBorder="1" applyAlignment="1" applyProtection="1">
      <alignment horizontal="center" vertical="center" wrapText="1"/>
      <protection locked="0"/>
    </xf>
    <xf numFmtId="0" fontId="7" fillId="23" borderId="79" xfId="0" applyFont="1" applyFill="1" applyBorder="1" applyAlignment="1" applyProtection="1">
      <alignment horizontal="center" vertical="center" wrapText="1"/>
      <protection locked="0"/>
    </xf>
    <xf numFmtId="0" fontId="2" fillId="24" borderId="109" xfId="0" applyFont="1" applyFill="1" applyBorder="1" applyAlignment="1" applyProtection="1">
      <alignment horizontal="center" vertical="center" wrapText="1"/>
      <protection locked="0"/>
    </xf>
    <xf numFmtId="0" fontId="2" fillId="24" borderId="103" xfId="0" applyFont="1" applyFill="1" applyBorder="1" applyAlignment="1" applyProtection="1">
      <alignment horizontal="center" vertical="center" wrapText="1"/>
      <protection locked="0"/>
    </xf>
    <xf numFmtId="0" fontId="2" fillId="24" borderId="52" xfId="0" applyFont="1" applyFill="1" applyBorder="1" applyAlignment="1" applyProtection="1">
      <alignment horizontal="center" vertical="center" wrapText="1"/>
      <protection locked="0"/>
    </xf>
    <xf numFmtId="0" fontId="2" fillId="24" borderId="48" xfId="0" applyFont="1" applyFill="1" applyBorder="1" applyAlignment="1" applyProtection="1">
      <alignment horizontal="center" vertical="center" wrapText="1"/>
      <protection locked="0"/>
    </xf>
    <xf numFmtId="0" fontId="2" fillId="24" borderId="100" xfId="0" applyFont="1" applyFill="1" applyBorder="1" applyAlignment="1" applyProtection="1">
      <alignment horizontal="center" vertical="center" wrapText="1"/>
      <protection locked="0"/>
    </xf>
    <xf numFmtId="0" fontId="2" fillId="24" borderId="49" xfId="0" applyFont="1" applyFill="1" applyBorder="1" applyAlignment="1" applyProtection="1">
      <alignment horizontal="center" vertical="center" wrapText="1"/>
      <protection locked="0"/>
    </xf>
    <xf numFmtId="0" fontId="28" fillId="24" borderId="51" xfId="3" applyFont="1" applyFill="1" applyBorder="1" applyAlignment="1" applyProtection="1">
      <alignment horizontal="center" vertical="center" wrapText="1"/>
      <protection locked="0"/>
    </xf>
    <xf numFmtId="0" fontId="28" fillId="24" borderId="52" xfId="3" applyFont="1" applyFill="1" applyBorder="1" applyAlignment="1" applyProtection="1">
      <alignment horizontal="center" vertical="center" wrapText="1"/>
      <protection locked="0"/>
    </xf>
    <xf numFmtId="0" fontId="2" fillId="23" borderId="48" xfId="0" applyFont="1" applyFill="1" applyBorder="1" applyAlignment="1" applyProtection="1">
      <alignment horizontal="center" vertical="center" wrapText="1"/>
      <protection locked="0"/>
    </xf>
    <xf numFmtId="0" fontId="2" fillId="23" borderId="100" xfId="0" applyFont="1" applyFill="1" applyBorder="1" applyAlignment="1" applyProtection="1">
      <alignment horizontal="center" vertical="center" wrapText="1"/>
      <protection locked="0"/>
    </xf>
    <xf numFmtId="0" fontId="2" fillId="23" borderId="46" xfId="0" applyFont="1" applyFill="1" applyBorder="1" applyAlignment="1">
      <alignment horizontal="center" vertical="center" wrapText="1"/>
    </xf>
    <xf numFmtId="0" fontId="2" fillId="27" borderId="46" xfId="0" applyFont="1" applyFill="1" applyBorder="1" applyAlignment="1">
      <alignment horizontal="center" vertical="center" wrapText="1"/>
    </xf>
    <xf numFmtId="0" fontId="2" fillId="9" borderId="48" xfId="0" applyFont="1" applyFill="1" applyBorder="1" applyAlignment="1" applyProtection="1">
      <alignment horizontal="center" vertical="center" wrapText="1"/>
      <protection locked="0"/>
    </xf>
    <xf numFmtId="0" fontId="2" fillId="9" borderId="100" xfId="0" applyFont="1" applyFill="1" applyBorder="1" applyAlignment="1" applyProtection="1">
      <alignment horizontal="center" vertical="center" wrapText="1"/>
      <protection locked="0"/>
    </xf>
    <xf numFmtId="0" fontId="2" fillId="9" borderId="49" xfId="0" applyFont="1" applyFill="1" applyBorder="1" applyAlignment="1" applyProtection="1">
      <alignment horizontal="center" vertical="center" wrapText="1"/>
      <protection locked="0"/>
    </xf>
    <xf numFmtId="0" fontId="2" fillId="3" borderId="72" xfId="0" applyFont="1" applyFill="1" applyBorder="1" applyAlignment="1">
      <alignment horizontal="center" vertical="center" wrapText="1"/>
    </xf>
    <xf numFmtId="0" fontId="2" fillId="8" borderId="48" xfId="0" applyFont="1" applyFill="1" applyBorder="1" applyAlignment="1" applyProtection="1">
      <alignment horizontal="center" vertical="center" wrapText="1"/>
      <protection locked="0"/>
    </xf>
    <xf numFmtId="0" fontId="2" fillId="8" borderId="100" xfId="0" applyFont="1" applyFill="1" applyBorder="1" applyAlignment="1" applyProtection="1">
      <alignment horizontal="center" vertical="center" wrapText="1"/>
      <protection locked="0"/>
    </xf>
    <xf numFmtId="0" fontId="2" fillId="8" borderId="49" xfId="0" applyFont="1" applyFill="1" applyBorder="1" applyAlignment="1" applyProtection="1">
      <alignment horizontal="center" vertical="center" wrapText="1"/>
      <protection locked="0"/>
    </xf>
    <xf numFmtId="0" fontId="28" fillId="3" borderId="104" xfId="3" applyFont="1" applyFill="1" applyBorder="1" applyAlignment="1" applyProtection="1">
      <alignment horizontal="center" vertical="center" wrapText="1"/>
      <protection locked="0"/>
    </xf>
    <xf numFmtId="0" fontId="28" fillId="0" borderId="78" xfId="3" applyFont="1" applyBorder="1" applyAlignment="1" applyProtection="1">
      <protection locked="0"/>
    </xf>
    <xf numFmtId="0" fontId="28" fillId="4" borderId="49" xfId="3" applyFont="1" applyFill="1" applyBorder="1" applyAlignment="1" applyProtection="1">
      <alignment horizontal="center" vertical="center" wrapText="1"/>
      <protection locked="0"/>
    </xf>
    <xf numFmtId="0" fontId="28" fillId="0" borderId="46" xfId="3" applyFont="1" applyBorder="1" applyAlignment="1" applyProtection="1">
      <protection locked="0"/>
    </xf>
    <xf numFmtId="0" fontId="28" fillId="3" borderId="118" xfId="3" applyFont="1" applyFill="1" applyBorder="1" applyAlignment="1" applyProtection="1">
      <alignment horizontal="center" vertical="center" wrapText="1"/>
      <protection locked="0"/>
    </xf>
    <xf numFmtId="0" fontId="28" fillId="3" borderId="119" xfId="3" applyFont="1" applyFill="1" applyBorder="1" applyAlignment="1" applyProtection="1">
      <alignment horizontal="center" vertical="center" wrapText="1"/>
      <protection locked="0"/>
    </xf>
    <xf numFmtId="0" fontId="28" fillId="3" borderId="120" xfId="3" applyFont="1" applyFill="1" applyBorder="1" applyAlignment="1" applyProtection="1">
      <alignment horizontal="center" vertical="center" wrapText="1"/>
      <protection locked="0"/>
    </xf>
    <xf numFmtId="0" fontId="28" fillId="3" borderId="48" xfId="3" applyFont="1" applyFill="1" applyBorder="1" applyAlignment="1" applyProtection="1">
      <alignment horizontal="center" vertical="center" wrapText="1"/>
      <protection locked="0"/>
    </xf>
    <xf numFmtId="0" fontId="28" fillId="3" borderId="100" xfId="3" applyFont="1" applyFill="1" applyBorder="1" applyAlignment="1" applyProtection="1">
      <alignment horizontal="center" vertical="center" wrapText="1"/>
      <protection locked="0"/>
    </xf>
    <xf numFmtId="0" fontId="28" fillId="3" borderId="49" xfId="3" applyFont="1" applyFill="1" applyBorder="1" applyAlignment="1" applyProtection="1">
      <alignment horizontal="center" vertical="center" wrapText="1"/>
      <protection locked="0"/>
    </xf>
    <xf numFmtId="0" fontId="28" fillId="8" borderId="47" xfId="3" applyFont="1" applyFill="1" applyBorder="1" applyAlignment="1" applyProtection="1">
      <alignment horizontal="center" vertical="center" wrapText="1"/>
      <protection locked="0"/>
    </xf>
    <xf numFmtId="0" fontId="28" fillId="8" borderId="72" xfId="3" applyFont="1" applyFill="1" applyBorder="1" applyAlignment="1" applyProtection="1">
      <alignment horizontal="center" vertical="center" wrapText="1"/>
      <protection locked="0"/>
    </xf>
    <xf numFmtId="0" fontId="28" fillId="9" borderId="47" xfId="3" applyFont="1" applyFill="1" applyBorder="1" applyAlignment="1" applyProtection="1">
      <alignment horizontal="center" vertical="center" wrapText="1"/>
      <protection locked="0"/>
    </xf>
    <xf numFmtId="0" fontId="28" fillId="9" borderId="72" xfId="3" applyFont="1" applyFill="1" applyBorder="1" applyAlignment="1" applyProtection="1">
      <alignment horizontal="center" vertical="center" wrapText="1"/>
      <protection locked="0"/>
    </xf>
    <xf numFmtId="0" fontId="2" fillId="24" borderId="40" xfId="0" applyFont="1" applyFill="1" applyBorder="1" applyAlignment="1" applyProtection="1">
      <alignment horizontal="center" vertical="center" wrapText="1"/>
      <protection locked="0"/>
    </xf>
    <xf numFmtId="0" fontId="2" fillId="24" borderId="5" xfId="0" applyFont="1" applyFill="1" applyBorder="1" applyAlignment="1" applyProtection="1">
      <alignment horizontal="center" vertical="center" wrapText="1"/>
      <protection locked="0"/>
    </xf>
    <xf numFmtId="0" fontId="2" fillId="24" borderId="51" xfId="0" applyFont="1" applyFill="1" applyBorder="1" applyAlignment="1" applyProtection="1">
      <alignment horizontal="center" vertical="center" wrapText="1"/>
      <protection locked="0"/>
    </xf>
    <xf numFmtId="0" fontId="28" fillId="24" borderId="101" xfId="3" applyFont="1" applyFill="1" applyBorder="1" applyAlignment="1" applyProtection="1">
      <alignment horizontal="center" vertical="center" wrapText="1"/>
      <protection locked="0"/>
    </xf>
    <xf numFmtId="0" fontId="28" fillId="24" borderId="50" xfId="3" applyFont="1" applyFill="1" applyBorder="1" applyAlignment="1" applyProtection="1">
      <alignment horizontal="center" vertical="center" wrapText="1"/>
      <protection locked="0"/>
    </xf>
    <xf numFmtId="0" fontId="28" fillId="27" borderId="22" xfId="3" applyFont="1" applyFill="1" applyBorder="1" applyAlignment="1" applyProtection="1">
      <alignment horizontal="center" vertical="center" wrapText="1"/>
      <protection locked="0"/>
    </xf>
    <xf numFmtId="0" fontId="28" fillId="27" borderId="34" xfId="3" applyFont="1" applyFill="1" applyBorder="1" applyAlignment="1" applyProtection="1">
      <alignment horizontal="center" vertical="center" wrapText="1"/>
      <protection locked="0"/>
    </xf>
    <xf numFmtId="0" fontId="28" fillId="27" borderId="122" xfId="3" applyFont="1" applyFill="1" applyBorder="1" applyAlignment="1" applyProtection="1">
      <alignment horizontal="center" vertical="center" wrapText="1"/>
      <protection locked="0"/>
    </xf>
    <xf numFmtId="0" fontId="28" fillId="23" borderId="22" xfId="3" applyFont="1" applyFill="1" applyBorder="1" applyAlignment="1" applyProtection="1">
      <alignment horizontal="center" vertical="center" wrapText="1"/>
      <protection locked="0"/>
    </xf>
    <xf numFmtId="0" fontId="28" fillId="23" borderId="34" xfId="3" applyFont="1" applyFill="1" applyBorder="1" applyAlignment="1" applyProtection="1">
      <alignment horizontal="center" vertical="center" wrapText="1"/>
      <protection locked="0"/>
    </xf>
    <xf numFmtId="0" fontId="28" fillId="23" borderId="122" xfId="3" applyFont="1" applyFill="1" applyBorder="1" applyAlignment="1" applyProtection="1">
      <alignment horizontal="center" vertical="center" wrapText="1"/>
      <protection locked="0"/>
    </xf>
    <xf numFmtId="0" fontId="28" fillId="27" borderId="118" xfId="3" applyFont="1" applyFill="1" applyBorder="1" applyAlignment="1" applyProtection="1">
      <alignment horizontal="center" vertical="center" wrapText="1"/>
      <protection locked="0"/>
    </xf>
    <xf numFmtId="0" fontId="28" fillId="27" borderId="120" xfId="3" applyFont="1" applyFill="1" applyBorder="1" applyAlignment="1" applyProtection="1">
      <alignment horizontal="center" vertical="center" wrapText="1"/>
      <protection locked="0"/>
    </xf>
    <xf numFmtId="0" fontId="2" fillId="24" borderId="106" xfId="0" applyFont="1" applyFill="1" applyBorder="1" applyAlignment="1" applyProtection="1">
      <alignment horizontal="center" vertical="center" wrapText="1"/>
      <protection locked="0"/>
    </xf>
    <xf numFmtId="0" fontId="28" fillId="24" borderId="7" xfId="3" applyFont="1" applyFill="1" applyBorder="1" applyAlignment="1" applyProtection="1">
      <alignment horizontal="center" vertical="center" wrapText="1"/>
      <protection locked="0"/>
    </xf>
    <xf numFmtId="0" fontId="28" fillId="24" borderId="31" xfId="3" applyFont="1" applyFill="1" applyBorder="1" applyAlignment="1" applyProtection="1">
      <alignment horizontal="center" vertical="center" wrapText="1"/>
      <protection locked="0"/>
    </xf>
    <xf numFmtId="0" fontId="28" fillId="24" borderId="121" xfId="3" applyFont="1" applyFill="1" applyBorder="1" applyAlignment="1" applyProtection="1">
      <alignment horizontal="center" vertical="center" wrapText="1"/>
      <protection locked="0"/>
    </xf>
    <xf numFmtId="0" fontId="28" fillId="24" borderId="49" xfId="3" applyFont="1" applyFill="1" applyBorder="1" applyAlignment="1" applyProtection="1">
      <alignment horizontal="center" vertical="center"/>
      <protection locked="0"/>
    </xf>
    <xf numFmtId="0" fontId="28" fillId="24" borderId="46" xfId="3" applyFont="1" applyFill="1" applyBorder="1" applyAlignment="1" applyProtection="1">
      <alignment horizontal="center" vertical="center"/>
      <protection locked="0"/>
    </xf>
    <xf numFmtId="0" fontId="28" fillId="28" borderId="116" xfId="3" applyFont="1" applyFill="1" applyBorder="1" applyAlignment="1" applyProtection="1">
      <alignment horizontal="center" vertical="center" wrapText="1"/>
      <protection locked="0"/>
    </xf>
    <xf numFmtId="0" fontId="28" fillId="28" borderId="117" xfId="3" applyFont="1" applyFill="1" applyBorder="1" applyAlignment="1" applyProtection="1">
      <alignment horizontal="center" vertical="center" wrapText="1"/>
      <protection locked="0"/>
    </xf>
    <xf numFmtId="0" fontId="28" fillId="28" borderId="107" xfId="3" applyFont="1" applyFill="1" applyBorder="1" applyAlignment="1" applyProtection="1">
      <alignment horizontal="center" vertical="center" wrapText="1"/>
      <protection locked="0"/>
    </xf>
    <xf numFmtId="0" fontId="29" fillId="24" borderId="36" xfId="0" applyFont="1" applyFill="1" applyBorder="1" applyAlignment="1">
      <alignment horizontal="center"/>
    </xf>
    <xf numFmtId="0" fontId="29" fillId="24" borderId="35" xfId="0" applyFont="1" applyFill="1" applyBorder="1" applyAlignment="1">
      <alignment horizontal="center"/>
    </xf>
    <xf numFmtId="0" fontId="2" fillId="4" borderId="8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 fillId="5" borderId="12" xfId="0" applyFont="1" applyFill="1" applyBorder="1" applyAlignment="1" applyProtection="1">
      <alignment horizontal="center" vertical="center" wrapText="1"/>
      <protection locked="0"/>
    </xf>
    <xf numFmtId="0" fontId="2" fillId="11" borderId="23"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5" borderId="5" xfId="0" applyFont="1" applyFill="1" applyBorder="1" applyAlignment="1" applyProtection="1">
      <alignment horizontal="center" wrapText="1"/>
      <protection locked="0"/>
    </xf>
    <xf numFmtId="0" fontId="2" fillId="3" borderId="53"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3" borderId="98" xfId="0" applyFont="1" applyFill="1" applyBorder="1" applyAlignment="1">
      <alignment horizontal="center" vertical="center" wrapText="1"/>
    </xf>
    <xf numFmtId="0" fontId="7" fillId="4" borderId="55"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15" xfId="0" applyFont="1" applyFill="1" applyBorder="1" applyAlignment="1" applyProtection="1">
      <alignment horizontal="center" vertical="center" wrapText="1"/>
      <protection locked="0"/>
    </xf>
    <xf numFmtId="0" fontId="7" fillId="4" borderId="32" xfId="0" applyFont="1" applyFill="1" applyBorder="1" applyAlignment="1" applyProtection="1">
      <alignment horizontal="center" vertical="center" wrapText="1"/>
      <protection locked="0"/>
    </xf>
    <xf numFmtId="0" fontId="2" fillId="3" borderId="24" xfId="0" applyFont="1" applyFill="1" applyBorder="1" applyAlignment="1" applyProtection="1">
      <alignment horizontal="center" vertical="center" wrapText="1"/>
      <protection locked="0"/>
    </xf>
    <xf numFmtId="0" fontId="7" fillId="3" borderId="5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7" fillId="3" borderId="8" xfId="0" applyFont="1" applyFill="1" applyBorder="1" applyAlignment="1" applyProtection="1">
      <alignment horizontal="center" vertical="center" wrapText="1"/>
      <protection locked="0"/>
    </xf>
    <xf numFmtId="0" fontId="2" fillId="3" borderId="82" xfId="0" applyFont="1" applyFill="1" applyBorder="1" applyAlignment="1">
      <alignment horizontal="center" vertical="center" wrapText="1"/>
    </xf>
    <xf numFmtId="0" fontId="7" fillId="4" borderId="70" xfId="0" applyFont="1" applyFill="1" applyBorder="1" applyAlignment="1">
      <alignment horizontal="center" vertical="center" wrapText="1"/>
    </xf>
    <xf numFmtId="0" fontId="7" fillId="4" borderId="71"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7" fillId="4" borderId="51" xfId="0" applyFont="1" applyFill="1" applyBorder="1" applyAlignment="1">
      <alignment horizontal="center" vertical="center" wrapText="1"/>
    </xf>
    <xf numFmtId="0" fontId="7" fillId="4" borderId="52" xfId="0" applyFont="1" applyFill="1" applyBorder="1" applyAlignment="1">
      <alignment horizontal="center" vertical="center" wrapText="1"/>
    </xf>
    <xf numFmtId="0" fontId="7" fillId="3" borderId="56" xfId="0" applyFont="1" applyFill="1" applyBorder="1" applyAlignment="1">
      <alignment horizontal="center" vertical="center"/>
    </xf>
    <xf numFmtId="0" fontId="7" fillId="4" borderId="56" xfId="0" applyFont="1" applyFill="1" applyBorder="1" applyAlignment="1">
      <alignment horizontal="center" vertical="center"/>
    </xf>
    <xf numFmtId="0" fontId="7" fillId="3" borderId="55" xfId="0" applyFont="1" applyFill="1" applyBorder="1" applyAlignment="1">
      <alignment horizontal="center" vertical="center"/>
    </xf>
    <xf numFmtId="0" fontId="2" fillId="8" borderId="23" xfId="0" applyFont="1" applyFill="1" applyBorder="1" applyAlignment="1">
      <alignment horizontal="center" vertical="center" wrapText="1"/>
    </xf>
    <xf numFmtId="0" fontId="19" fillId="26" borderId="5" xfId="0" applyFont="1" applyFill="1" applyBorder="1" applyAlignment="1" applyProtection="1">
      <alignment horizontal="center"/>
      <protection locked="0"/>
    </xf>
    <xf numFmtId="0" fontId="7" fillId="4" borderId="55" xfId="0" applyFont="1" applyFill="1" applyBorder="1" applyAlignment="1">
      <alignment horizontal="center" vertical="center"/>
    </xf>
    <xf numFmtId="0" fontId="2" fillId="3" borderId="23" xfId="0" applyFont="1" applyFill="1" applyBorder="1" applyAlignment="1">
      <alignment horizontal="center" vertical="center" wrapText="1"/>
    </xf>
    <xf numFmtId="0" fontId="7" fillId="3" borderId="89"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2" fillId="5" borderId="5" xfId="0" applyFont="1" applyFill="1" applyBorder="1" applyAlignment="1">
      <alignment horizontal="center" wrapText="1"/>
    </xf>
    <xf numFmtId="0" fontId="7" fillId="4" borderId="90"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3" borderId="81" xfId="0" applyFont="1" applyFill="1" applyBorder="1" applyAlignment="1">
      <alignment horizontal="center" vertical="center" wrapText="1"/>
    </xf>
    <xf numFmtId="0" fontId="20" fillId="4" borderId="5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2" fillId="4" borderId="58"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175" fontId="2" fillId="5" borderId="5" xfId="0" applyNumberFormat="1" applyFont="1" applyFill="1" applyBorder="1" applyAlignment="1">
      <alignment horizontal="center"/>
    </xf>
    <xf numFmtId="176" fontId="20" fillId="3" borderId="6" xfId="0" applyNumberFormat="1"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31" xfId="0" applyFont="1" applyFill="1" applyBorder="1" applyAlignment="1">
      <alignment horizontal="center" vertical="center" wrapText="1"/>
    </xf>
    <xf numFmtId="0" fontId="4" fillId="0" borderId="5" xfId="0" applyFont="1" applyBorder="1" applyAlignment="1" applyProtection="1">
      <protection locked="0"/>
    </xf>
    <xf numFmtId="0" fontId="4" fillId="0" borderId="59" xfId="0" applyFont="1" applyBorder="1" applyAlignment="1" applyProtection="1">
      <protection locked="0"/>
    </xf>
    <xf numFmtId="0" fontId="4" fillId="0" borderId="59" xfId="0" applyFont="1" applyBorder="1" applyAlignment="1"/>
    <xf numFmtId="0" fontId="4" fillId="0" borderId="78" xfId="0" applyFont="1" applyBorder="1" applyAlignment="1" applyProtection="1">
      <protection locked="0"/>
    </xf>
    <xf numFmtId="0" fontId="4" fillId="0" borderId="46" xfId="0" applyFont="1" applyBorder="1" applyAlignment="1" applyProtection="1">
      <protection locked="0"/>
    </xf>
    <xf numFmtId="0" fontId="4" fillId="0" borderId="46" xfId="0" applyFont="1" applyBorder="1" applyAlignment="1"/>
    <xf numFmtId="0" fontId="4" fillId="0" borderId="78" xfId="0" applyFont="1" applyBorder="1" applyAlignment="1"/>
    <xf numFmtId="0" fontId="4" fillId="0" borderId="13" xfId="0" applyFont="1" applyBorder="1" applyAlignment="1" applyProtection="1">
      <protection locked="0"/>
    </xf>
    <xf numFmtId="0" fontId="4" fillId="0" borderId="14" xfId="0" applyFont="1" applyBorder="1" applyAlignment="1" applyProtection="1">
      <protection locked="0"/>
    </xf>
    <xf numFmtId="0" fontId="4" fillId="0" borderId="5" xfId="0" applyFont="1" applyBorder="1" applyAlignment="1"/>
    <xf numFmtId="0" fontId="4" fillId="23" borderId="5" xfId="0" applyFont="1" applyFill="1" applyBorder="1" applyAlignment="1"/>
    <xf numFmtId="0" fontId="4" fillId="0" borderId="56" xfId="0" applyFont="1" applyBorder="1" applyAlignment="1" applyProtection="1">
      <protection locked="0"/>
    </xf>
    <xf numFmtId="0" fontId="4" fillId="0" borderId="57" xfId="0" applyFont="1" applyBorder="1" applyAlignment="1" applyProtection="1">
      <protection locked="0"/>
    </xf>
    <xf numFmtId="0" fontId="4" fillId="0" borderId="56" xfId="0" applyFont="1" applyBorder="1" applyAlignment="1"/>
    <xf numFmtId="0" fontId="4" fillId="0" borderId="57" xfId="0" applyFont="1" applyBorder="1" applyAlignment="1"/>
    <xf numFmtId="0" fontId="4" fillId="0" borderId="80" xfId="0" applyFont="1" applyBorder="1" applyAlignment="1"/>
    <xf numFmtId="0" fontId="4" fillId="0" borderId="60" xfId="0" applyFont="1" applyBorder="1" applyAlignment="1" applyProtection="1">
      <protection locked="0"/>
    </xf>
    <xf numFmtId="0" fontId="4" fillId="0" borderId="31" xfId="0" applyFont="1" applyBorder="1" applyAlignment="1" applyProtection="1">
      <protection locked="0"/>
    </xf>
    <xf numFmtId="0" fontId="4" fillId="0" borderId="30" xfId="0" applyFont="1" applyBorder="1" applyAlignment="1" applyProtection="1">
      <protection locked="0"/>
    </xf>
    <xf numFmtId="0" fontId="4" fillId="0" borderId="31" xfId="0" applyFont="1" applyBorder="1" applyAlignment="1"/>
    <xf numFmtId="0" fontId="4" fillId="0" borderId="13" xfId="0" applyFont="1" applyBorder="1" applyAlignment="1"/>
    <xf numFmtId="0" fontId="4" fillId="0" borderId="14" xfId="0" applyFont="1" applyBorder="1" applyAlignment="1"/>
    <xf numFmtId="0" fontId="4" fillId="0" borderId="30" xfId="0" applyFont="1" applyBorder="1" applyAlignment="1"/>
    <xf numFmtId="0" fontId="4" fillId="0" borderId="82" xfId="0" applyFont="1" applyBorder="1" applyAlignment="1"/>
    <xf numFmtId="0" fontId="4" fillId="0" borderId="61" xfId="0" applyFont="1" applyBorder="1" applyAlignment="1" applyProtection="1">
      <protection locked="0"/>
    </xf>
    <xf numFmtId="0" fontId="4" fillId="0" borderId="20" xfId="0" applyFont="1" applyBorder="1" applyAlignment="1" applyProtection="1">
      <protection locked="0"/>
    </xf>
    <xf numFmtId="0" fontId="4" fillId="0" borderId="20" xfId="0" applyFont="1" applyBorder="1" applyAlignment="1"/>
    <xf numFmtId="0" fontId="4" fillId="0" borderId="64" xfId="0" applyFont="1" applyBorder="1" applyAlignment="1"/>
    <xf numFmtId="0" fontId="4" fillId="0" borderId="49" xfId="0" applyFont="1" applyBorder="1" applyAlignment="1"/>
    <xf numFmtId="0" fontId="4" fillId="0" borderId="72" xfId="0" applyFont="1" applyBorder="1" applyAlignment="1"/>
    <xf numFmtId="0" fontId="4" fillId="27" borderId="46" xfId="0" applyFont="1" applyFill="1" applyBorder="1" applyAlignment="1"/>
    <xf numFmtId="0" fontId="4" fillId="23" borderId="46" xfId="0" applyFont="1" applyFill="1" applyBorder="1" applyAlignment="1"/>
    <xf numFmtId="0" fontId="4" fillId="0" borderId="58" xfId="0" applyFont="1" applyBorder="1" applyAlignment="1"/>
    <xf numFmtId="0" fontId="4" fillId="0" borderId="97" xfId="0" applyFont="1" applyBorder="1" applyAlignment="1"/>
    <xf numFmtId="0" fontId="4" fillId="0" borderId="60" xfId="0" applyFont="1" applyBorder="1" applyAlignment="1"/>
    <xf numFmtId="0" fontId="4" fillId="0" borderId="34" xfId="0" applyFont="1" applyBorder="1" applyAlignment="1"/>
    <xf numFmtId="0" fontId="4" fillId="0" borderId="41" xfId="0" applyFont="1" applyBorder="1" applyAlignment="1"/>
    <xf numFmtId="0" fontId="4" fillId="0" borderId="61" xfId="0" applyFont="1" applyBorder="1" applyAlignment="1"/>
    <xf numFmtId="0" fontId="4" fillId="0" borderId="36" xfId="0" applyFont="1" applyBorder="1" applyAlignment="1"/>
    <xf numFmtId="0" fontId="4" fillId="0" borderId="10" xfId="0" applyFont="1" applyBorder="1" applyAlignment="1" applyProtection="1">
      <protection locked="0"/>
    </xf>
    <xf numFmtId="0" fontId="4" fillId="0" borderId="11" xfId="0" applyFont="1" applyBorder="1" applyAlignment="1" applyProtection="1">
      <protection locked="0"/>
    </xf>
    <xf numFmtId="0" fontId="4" fillId="0" borderId="33" xfId="0" applyFont="1" applyBorder="1" applyAlignment="1" applyProtection="1">
      <protection locked="0"/>
    </xf>
    <xf numFmtId="0" fontId="4" fillId="0" borderId="42" xfId="0" applyFont="1" applyBorder="1" applyAlignment="1" applyProtection="1">
      <protection locked="0"/>
    </xf>
    <xf numFmtId="0" fontId="4" fillId="26" borderId="5" xfId="0" applyFont="1" applyFill="1" applyBorder="1" applyAlignment="1" applyProtection="1">
      <protection locked="0"/>
    </xf>
    <xf numFmtId="0" fontId="4" fillId="0" borderId="33" xfId="0" applyFont="1" applyBorder="1" applyAlignment="1"/>
    <xf numFmtId="0" fontId="4" fillId="0" borderId="35" xfId="0" applyFont="1" applyBorder="1" applyAlignment="1"/>
    <xf numFmtId="0" fontId="4" fillId="0" borderId="28" xfId="0" applyFont="1" applyBorder="1" applyAlignment="1"/>
    <xf numFmtId="0" fontId="4" fillId="0" borderId="9" xfId="0" applyFont="1" applyBorder="1" applyAlignment="1"/>
    <xf numFmtId="0" fontId="4" fillId="0" borderId="10" xfId="0" applyFont="1" applyBorder="1" applyAlignment="1"/>
    <xf numFmtId="0" fontId="4" fillId="0" borderId="11" xfId="0" applyFont="1" applyBorder="1" applyAlignment="1"/>
    <xf numFmtId="0" fontId="4" fillId="0" borderId="37" xfId="0" applyFont="1" applyBorder="1" applyAlignment="1"/>
    <xf numFmtId="0" fontId="4" fillId="0" borderId="42" xfId="0" applyFont="1" applyBorder="1" applyAlignment="1"/>
    <xf numFmtId="0" fontId="4" fillId="0" borderId="38" xfId="0" applyFont="1" applyBorder="1" applyAlignment="1"/>
    <xf numFmtId="0" fontId="4" fillId="0" borderId="39" xfId="0" applyFont="1" applyBorder="1" applyAlignment="1"/>
    <xf numFmtId="0" fontId="4" fillId="0" borderId="43" xfId="0" applyFont="1" applyBorder="1" applyAlignment="1"/>
  </cellXfs>
  <cellStyles count="4">
    <cellStyle name="Comma" xfId="2" builtinId="3"/>
    <cellStyle name="Hyperlink" xfId="3" builtinId="8"/>
    <cellStyle name="Normal" xfId="0" builtinId="0"/>
    <cellStyle name="Percent" xfId="1" builtinId="5"/>
  </cellStyles>
  <dxfs count="50">
    <dxf>
      <fill>
        <patternFill patternType="solid">
          <fgColor rgb="FFEAD1DC"/>
          <bgColor rgb="FFEAD1DC"/>
        </patternFill>
      </fill>
    </dxf>
    <dxf>
      <fill>
        <patternFill patternType="solid">
          <fgColor rgb="FFFFF2CC"/>
          <bgColor rgb="FFEAD1DC"/>
        </patternFill>
      </fill>
    </dxf>
    <dxf>
      <fill>
        <patternFill patternType="solid">
          <fgColor rgb="FFEAD1DC"/>
          <bgColor rgb="FFEAD1DC"/>
        </patternFill>
      </fill>
    </dxf>
    <dxf>
      <fill>
        <patternFill patternType="solid">
          <fgColor rgb="FFFFF2CC"/>
          <bgColor rgb="FFEAD1DC"/>
        </patternFill>
      </fill>
    </dxf>
    <dxf>
      <fill>
        <patternFill patternType="solid">
          <fgColor rgb="FFEAD1DC"/>
          <bgColor rgb="FFEAD1DC"/>
        </patternFill>
      </fill>
    </dxf>
    <dxf>
      <fill>
        <patternFill patternType="solid">
          <fgColor rgb="FFEAD1DC"/>
          <bgColor rgb="FFEAD1DC"/>
        </patternFill>
      </fill>
    </dxf>
    <dxf>
      <fill>
        <patternFill patternType="solid">
          <fgColor rgb="FFEAD1DC"/>
          <bgColor rgb="FFEAD1DC"/>
        </patternFill>
      </fill>
    </dxf>
    <dxf>
      <fill>
        <patternFill patternType="solid">
          <fgColor rgb="FFFFF2CC"/>
          <bgColor rgb="FFEAD1DC"/>
        </patternFill>
      </fill>
    </dxf>
    <dxf>
      <fill>
        <patternFill patternType="solid">
          <fgColor rgb="FFEAD1DC"/>
          <bgColor rgb="FFEAD1DC"/>
        </patternFill>
      </fill>
    </dxf>
    <dxf>
      <fill>
        <patternFill patternType="solid">
          <fgColor rgb="FFFFF2CC"/>
          <bgColor rgb="FFFFF2CC"/>
        </patternFill>
      </fill>
    </dxf>
    <dxf>
      <fill>
        <patternFill patternType="solid">
          <fgColor rgb="FFFFF2CC"/>
          <bgColor rgb="FFEAD1DC"/>
        </patternFill>
      </fill>
    </dxf>
    <dxf>
      <fill>
        <patternFill patternType="solid">
          <fgColor rgb="FFEAD1DC"/>
          <bgColor rgb="FFEAD1D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EAD1DC"/>
          <bgColor rgb="FFEAD1DC"/>
        </patternFill>
      </fill>
    </dxf>
    <dxf>
      <fill>
        <patternFill patternType="solid">
          <fgColor rgb="FFFFF2CC"/>
          <bgColor rgb="FFEAD1DC"/>
        </patternFill>
      </fill>
    </dxf>
    <dxf>
      <fill>
        <patternFill patternType="solid">
          <fgColor rgb="FFEAD1DC"/>
          <bgColor rgb="FFEAD1DC"/>
        </patternFill>
      </fill>
    </dxf>
    <dxf>
      <fill>
        <patternFill patternType="solid">
          <fgColor rgb="FFFFF2CC"/>
          <bgColor rgb="FFEAD1DC"/>
        </patternFill>
      </fill>
    </dxf>
    <dxf>
      <fill>
        <patternFill patternType="solid">
          <fgColor rgb="FFEAD1DC"/>
          <bgColor rgb="FFEAD1DC"/>
        </patternFill>
      </fill>
    </dxf>
    <dxf>
      <fill>
        <patternFill patternType="solid">
          <fgColor rgb="FFEAD1DC"/>
          <bgColor rgb="FFEAD1DC"/>
        </patternFill>
      </fill>
    </dxf>
    <dxf>
      <fill>
        <patternFill patternType="solid">
          <fgColor rgb="FFEAD1DC"/>
          <bgColor rgb="FFEAD1DC"/>
        </patternFill>
      </fill>
    </dxf>
    <dxf>
      <fill>
        <patternFill patternType="solid">
          <fgColor rgb="FFFFF2CC"/>
          <bgColor rgb="FFEAD1DC"/>
        </patternFill>
      </fill>
    </dxf>
    <dxf>
      <fill>
        <patternFill patternType="solid">
          <fgColor rgb="FFEAD1DC"/>
          <bgColor rgb="FFEAD1DC"/>
        </patternFill>
      </fill>
    </dxf>
    <dxf>
      <fill>
        <patternFill patternType="solid">
          <fgColor rgb="FFFFF2CC"/>
          <bgColor rgb="FFFFF2CC"/>
        </patternFill>
      </fill>
    </dxf>
    <dxf>
      <fill>
        <patternFill patternType="solid">
          <fgColor rgb="FFFFF2CC"/>
          <bgColor rgb="FFEAD1DC"/>
        </patternFill>
      </fill>
    </dxf>
    <dxf>
      <fill>
        <patternFill patternType="solid">
          <fgColor rgb="FFEAD1DC"/>
          <bgColor rgb="FFEAD1D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EAD1DC"/>
        </patternFill>
      </fill>
    </dxf>
    <dxf>
      <fill>
        <patternFill patternType="solid">
          <fgColor rgb="FFFFF2CC"/>
          <bgColor rgb="FFFFF2CC"/>
        </patternFill>
      </fill>
    </dxf>
    <dxf>
      <fill>
        <patternFill patternType="solid">
          <fgColor rgb="FFFFF2CC"/>
          <bgColor rgb="FFEAD1DC"/>
        </patternFill>
      </fill>
    </dxf>
    <dxf>
      <fill>
        <patternFill patternType="solid">
          <fgColor rgb="FFFFF2CC"/>
          <bgColor rgb="FFEAD1DC"/>
        </patternFill>
      </fill>
    </dxf>
    <dxf>
      <fill>
        <patternFill patternType="solid">
          <fgColor rgb="FFEAD1DC"/>
          <bgColor rgb="FFEAD1DC"/>
        </patternFill>
      </fill>
    </dxf>
    <dxf>
      <fill>
        <patternFill patternType="solid">
          <fgColor rgb="FFFFF2CC"/>
          <bgColor rgb="FFFFF2CC"/>
        </patternFill>
      </fill>
    </dxf>
    <dxf>
      <fill>
        <patternFill patternType="solid">
          <fgColor rgb="FFFFF2CC"/>
          <bgColor rgb="FFEAD1DC"/>
        </patternFill>
      </fill>
    </dxf>
    <dxf>
      <fill>
        <patternFill patternType="solid">
          <fgColor rgb="FFFFF2CC"/>
          <bgColor rgb="FFFFF2CC"/>
        </patternFill>
      </fill>
    </dxf>
    <dxf>
      <fill>
        <patternFill patternType="solid">
          <fgColor rgb="FFFFF2CC"/>
          <bgColor rgb="FFEAD1DC"/>
        </patternFill>
      </fill>
    </dxf>
    <dxf>
      <fill>
        <patternFill patternType="solid">
          <fgColor rgb="FFFFF2CC"/>
          <bgColor rgb="FFEAD1DC"/>
        </patternFill>
      </fill>
    </dxf>
    <dxf>
      <fill>
        <patternFill patternType="solid">
          <fgColor rgb="FFEAD1DC"/>
          <bgColor rgb="FFEAD1DC"/>
        </patternFill>
      </fill>
    </dxf>
    <dxf>
      <fill>
        <patternFill patternType="solid">
          <fgColor rgb="FFFFF2CC"/>
          <bgColor rgb="FFFFF2CC"/>
        </patternFill>
      </fill>
    </dxf>
    <dxf>
      <fill>
        <patternFill patternType="solid">
          <fgColor rgb="FFFFF2CC"/>
          <bgColor rgb="FFEAD1DC"/>
        </patternFill>
      </fill>
    </dxf>
  </dxfs>
  <tableStyles count="0" defaultTableStyle="TableStyleMedium2" defaultPivotStyle="PivotStyleLight16"/>
  <colors>
    <mruColors>
      <color rgb="FFCA8CA7"/>
      <color rgb="FFD5A6BD"/>
      <color rgb="FFFFE599"/>
      <color rgb="FFEAD1DC"/>
      <color rgb="FFFFD966"/>
      <color rgb="FF000000"/>
      <color rgb="FFA64D7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E1378-0027-4A94-95E2-0C4D553EC140}">
  <sheetPr>
    <tabColor theme="7" tint="0.39997558519241921"/>
  </sheetPr>
  <dimension ref="A1:CK238"/>
  <sheetViews>
    <sheetView workbookViewId="0"/>
  </sheetViews>
  <sheetFormatPr defaultColWidth="0" defaultRowHeight="0" customHeight="1" zeroHeight="1" outlineLevelRow="1" outlineLevelCol="1"/>
  <cols>
    <col min="1" max="2" width="15.75" style="32" customWidth="1"/>
    <col min="3" max="3" width="35.75" style="32" customWidth="1"/>
    <col min="4" max="7" width="15.75" style="32" customWidth="1"/>
    <col min="8" max="8" width="36.875" style="32" customWidth="1"/>
    <col min="9" max="9" width="18.25" style="32" customWidth="1"/>
    <col min="10" max="10" width="14.375" style="32" customWidth="1"/>
    <col min="11" max="11" width="17.75" style="32" customWidth="1"/>
    <col min="12" max="12" width="6.75" style="32" customWidth="1" outlineLevel="1"/>
    <col min="13" max="13" width="8.125" style="32" customWidth="1" outlineLevel="1"/>
    <col min="14" max="14" width="6.75" style="32" customWidth="1" outlineLevel="1"/>
    <col min="15" max="15" width="10.375" style="32" customWidth="1" outlineLevel="1"/>
    <col min="16" max="20" width="15.75" style="32" customWidth="1"/>
    <col min="21" max="21" width="22.875" style="32" customWidth="1"/>
    <col min="22" max="23" width="13.5" style="32" customWidth="1"/>
    <col min="24" max="24" width="14.125" style="32" customWidth="1"/>
    <col min="25" max="31" width="13.5" style="32" customWidth="1"/>
    <col min="32" max="32" width="29.25" style="32" customWidth="1"/>
    <col min="33" max="34" width="39.25" style="32" customWidth="1"/>
    <col min="35" max="35" width="2.25" style="32" customWidth="1"/>
    <col min="36" max="89" width="0" style="32" hidden="1" customWidth="1"/>
    <col min="90" max="16384" width="11.25" style="32" hidden="1"/>
  </cols>
  <sheetData>
    <row r="1" spans="1:35" ht="15" customHeight="1">
      <c r="A1" s="99"/>
      <c r="B1" s="99"/>
      <c r="C1" s="99"/>
      <c r="D1" s="99"/>
      <c r="E1" s="99"/>
      <c r="F1" s="99"/>
      <c r="G1" s="99"/>
      <c r="H1" s="95"/>
      <c r="I1" s="95"/>
      <c r="J1" s="95"/>
      <c r="K1" s="266"/>
      <c r="L1" s="99"/>
      <c r="M1" s="266"/>
      <c r="N1" s="99"/>
      <c r="O1" s="99"/>
      <c r="P1" s="99"/>
      <c r="Q1" s="99"/>
      <c r="R1" s="99"/>
      <c r="S1" s="99"/>
      <c r="T1" s="99"/>
      <c r="U1" s="99"/>
      <c r="V1" s="99"/>
      <c r="W1" s="99"/>
      <c r="X1" s="99"/>
      <c r="Y1" s="99"/>
      <c r="Z1" s="99"/>
      <c r="AA1" s="99"/>
      <c r="AB1" s="99"/>
      <c r="AC1" s="99"/>
      <c r="AD1" s="99"/>
      <c r="AE1" s="99"/>
      <c r="AF1" s="99"/>
      <c r="AG1" s="99"/>
      <c r="AH1" s="99"/>
      <c r="AI1" s="96"/>
    </row>
    <row r="2" spans="1:35" ht="15.75">
      <c r="A2" s="572" t="s">
        <v>0</v>
      </c>
      <c r="B2" s="767"/>
      <c r="C2" s="767"/>
      <c r="D2" s="767"/>
      <c r="E2" s="767"/>
      <c r="F2" s="767"/>
      <c r="G2" s="767"/>
      <c r="H2" s="96"/>
      <c r="I2" s="96"/>
      <c r="J2" s="96"/>
      <c r="K2" s="267"/>
      <c r="L2" s="96"/>
      <c r="M2" s="268"/>
      <c r="N2" s="96"/>
      <c r="O2" s="99"/>
      <c r="P2" s="96"/>
      <c r="Q2" s="96"/>
      <c r="R2" s="96"/>
      <c r="S2" s="96"/>
      <c r="T2" s="96"/>
      <c r="U2" s="96"/>
      <c r="V2" s="96"/>
      <c r="W2" s="96"/>
      <c r="X2" s="96"/>
      <c r="Y2" s="96"/>
      <c r="Z2" s="96"/>
      <c r="AA2" s="96"/>
      <c r="AB2" s="96"/>
      <c r="AC2" s="96"/>
      <c r="AD2" s="96"/>
      <c r="AE2" s="96"/>
      <c r="AF2" s="96"/>
      <c r="AG2" s="96"/>
      <c r="AH2" s="96"/>
      <c r="AI2" s="96"/>
    </row>
    <row r="3" spans="1:35" ht="15.75">
      <c r="A3" s="572" t="s">
        <v>1</v>
      </c>
      <c r="B3" s="767"/>
      <c r="C3" s="767"/>
      <c r="D3" s="767"/>
      <c r="E3" s="767"/>
      <c r="F3" s="767"/>
      <c r="G3" s="767"/>
      <c r="H3" s="96"/>
      <c r="I3" s="96"/>
      <c r="J3" s="96"/>
      <c r="K3" s="96"/>
      <c r="L3" s="267"/>
      <c r="M3" s="96"/>
      <c r="N3" s="96"/>
      <c r="O3" s="96"/>
      <c r="P3" s="96"/>
      <c r="Q3" s="96"/>
      <c r="R3" s="96"/>
      <c r="S3" s="96"/>
      <c r="T3" s="96"/>
      <c r="U3" s="96"/>
      <c r="V3" s="96"/>
      <c r="W3" s="96"/>
      <c r="X3" s="96"/>
      <c r="Y3" s="96"/>
      <c r="Z3" s="96"/>
      <c r="AA3" s="96"/>
      <c r="AB3" s="96"/>
      <c r="AC3" s="96"/>
      <c r="AD3" s="96"/>
      <c r="AE3" s="96"/>
      <c r="AF3" s="96"/>
      <c r="AG3" s="96"/>
      <c r="AH3" s="96"/>
      <c r="AI3" s="96"/>
    </row>
    <row r="4" spans="1:35" ht="15.75">
      <c r="A4" s="572" t="s">
        <v>2</v>
      </c>
      <c r="B4" s="767"/>
      <c r="C4" s="767"/>
      <c r="D4" s="767"/>
      <c r="E4" s="767"/>
      <c r="F4" s="767"/>
      <c r="G4" s="767"/>
      <c r="H4" s="96"/>
      <c r="I4" s="96"/>
      <c r="J4" s="96"/>
      <c r="K4" s="96"/>
      <c r="L4" s="96"/>
      <c r="M4" s="96"/>
      <c r="N4" s="96"/>
      <c r="O4" s="96"/>
      <c r="P4" s="96"/>
      <c r="Q4" s="96"/>
      <c r="R4" s="96"/>
      <c r="S4" s="131" t="s">
        <v>3</v>
      </c>
      <c r="T4" s="96"/>
      <c r="U4" s="131" t="s">
        <v>4</v>
      </c>
      <c r="V4" s="96"/>
      <c r="W4" s="96"/>
      <c r="X4" s="96"/>
      <c r="Y4" s="96"/>
      <c r="Z4" s="96"/>
      <c r="AA4" s="96"/>
      <c r="AB4" s="96"/>
      <c r="AC4" s="96"/>
      <c r="AD4" s="96"/>
      <c r="AE4" s="96"/>
      <c r="AF4" s="96"/>
      <c r="AG4" s="96"/>
      <c r="AH4" s="96"/>
      <c r="AI4" s="96"/>
    </row>
    <row r="5" spans="1:35" ht="16.5" thickBot="1">
      <c r="A5" s="99"/>
      <c r="B5" s="99"/>
      <c r="C5" s="99"/>
      <c r="D5" s="99"/>
      <c r="E5" s="99"/>
      <c r="F5" s="99"/>
      <c r="G5" s="99"/>
      <c r="H5" s="128"/>
      <c r="I5" s="128"/>
      <c r="J5" s="128"/>
      <c r="K5" s="99"/>
      <c r="L5" s="573" t="s">
        <v>5</v>
      </c>
      <c r="M5" s="767"/>
      <c r="N5" s="767"/>
      <c r="O5" s="767"/>
      <c r="P5" s="128"/>
      <c r="Q5" s="128"/>
      <c r="R5" s="129"/>
      <c r="S5" s="129"/>
      <c r="T5" s="129"/>
      <c r="U5" s="129"/>
      <c r="V5" s="241" t="s">
        <v>6</v>
      </c>
      <c r="W5" s="129"/>
      <c r="X5" s="129"/>
      <c r="Y5" s="129"/>
      <c r="Z5" s="129"/>
      <c r="AA5" s="129"/>
      <c r="AB5" s="129" t="s">
        <v>7</v>
      </c>
      <c r="AC5" s="129"/>
      <c r="AD5" s="129"/>
      <c r="AE5" s="129"/>
      <c r="AF5" s="129"/>
      <c r="AG5" s="129"/>
      <c r="AH5" s="129"/>
      <c r="AI5" s="96"/>
    </row>
    <row r="6" spans="1:35" ht="15.75" customHeight="1">
      <c r="A6" s="574" t="s">
        <v>8</v>
      </c>
      <c r="B6" s="575" t="s">
        <v>9</v>
      </c>
      <c r="C6" s="576" t="s">
        <v>10</v>
      </c>
      <c r="D6" s="768"/>
      <c r="E6" s="768"/>
      <c r="F6" s="768"/>
      <c r="G6" s="768"/>
      <c r="H6" s="575" t="s">
        <v>11</v>
      </c>
      <c r="I6" s="575"/>
      <c r="J6" s="577" t="s">
        <v>12</v>
      </c>
      <c r="K6" s="579" t="s">
        <v>13</v>
      </c>
      <c r="L6" s="592" t="s">
        <v>14</v>
      </c>
      <c r="M6" s="769"/>
      <c r="N6" s="769"/>
      <c r="O6" s="769"/>
      <c r="P6" s="593" t="s">
        <v>15</v>
      </c>
      <c r="Q6" s="593"/>
      <c r="R6" s="593"/>
      <c r="S6" s="593"/>
      <c r="T6" s="593"/>
      <c r="U6" s="269"/>
      <c r="V6" s="594" t="s">
        <v>16</v>
      </c>
      <c r="W6" s="594"/>
      <c r="X6" s="594"/>
      <c r="Y6" s="594"/>
      <c r="Z6" s="594"/>
      <c r="AA6" s="594"/>
      <c r="AB6" s="576" t="s">
        <v>17</v>
      </c>
      <c r="AC6" s="576" t="s">
        <v>18</v>
      </c>
      <c r="AD6" s="593" t="s">
        <v>19</v>
      </c>
      <c r="AE6" s="593"/>
      <c r="AF6" s="588" t="s">
        <v>20</v>
      </c>
      <c r="AG6" s="588" t="s">
        <v>20</v>
      </c>
      <c r="AH6" s="243"/>
      <c r="AI6" s="96"/>
    </row>
    <row r="7" spans="1:35" ht="15.75" customHeight="1">
      <c r="A7" s="770"/>
      <c r="B7" s="771"/>
      <c r="C7" s="582" t="s">
        <v>21</v>
      </c>
      <c r="D7" s="581" t="s">
        <v>22</v>
      </c>
      <c r="E7" s="771"/>
      <c r="F7" s="583" t="s">
        <v>23</v>
      </c>
      <c r="G7" s="771"/>
      <c r="H7" s="584" t="s">
        <v>24</v>
      </c>
      <c r="I7" s="578" t="s">
        <v>25</v>
      </c>
      <c r="J7" s="578"/>
      <c r="K7" s="580"/>
      <c r="L7" s="585" t="s">
        <v>26</v>
      </c>
      <c r="M7" s="590"/>
      <c r="N7" s="591" t="s">
        <v>27</v>
      </c>
      <c r="O7" s="591"/>
      <c r="P7" s="570" t="s">
        <v>28</v>
      </c>
      <c r="Q7" s="570"/>
      <c r="R7" s="595" t="s">
        <v>29</v>
      </c>
      <c r="S7" s="595"/>
      <c r="T7" s="586" t="s">
        <v>30</v>
      </c>
      <c r="U7" s="570" t="s">
        <v>31</v>
      </c>
      <c r="V7" s="571" t="s">
        <v>32</v>
      </c>
      <c r="W7" s="571" t="s">
        <v>33</v>
      </c>
      <c r="X7" s="571" t="s">
        <v>30</v>
      </c>
      <c r="Y7" s="571" t="s">
        <v>34</v>
      </c>
      <c r="Z7" s="571" t="s">
        <v>35</v>
      </c>
      <c r="AA7" s="571" t="s">
        <v>36</v>
      </c>
      <c r="AB7" s="582"/>
      <c r="AC7" s="582"/>
      <c r="AD7" s="570"/>
      <c r="AE7" s="570"/>
      <c r="AF7" s="589"/>
      <c r="AG7" s="589"/>
      <c r="AH7" s="243"/>
      <c r="AI7" s="96"/>
    </row>
    <row r="8" spans="1:35" ht="15.75" customHeight="1">
      <c r="A8" s="770"/>
      <c r="B8" s="771"/>
      <c r="C8" s="771"/>
      <c r="D8" s="581" t="s">
        <v>37</v>
      </c>
      <c r="E8" s="581" t="s">
        <v>38</v>
      </c>
      <c r="F8" s="583" t="str">
        <f>D8</f>
        <v>No.</v>
      </c>
      <c r="G8" s="583" t="str">
        <f>E8</f>
        <v>Date issued</v>
      </c>
      <c r="H8" s="584"/>
      <c r="I8" s="578"/>
      <c r="J8" s="578"/>
      <c r="K8" s="580"/>
      <c r="L8" s="585"/>
      <c r="M8" s="590"/>
      <c r="N8" s="591"/>
      <c r="O8" s="591"/>
      <c r="P8" s="570"/>
      <c r="Q8" s="570"/>
      <c r="R8" s="595"/>
      <c r="S8" s="595"/>
      <c r="T8" s="586"/>
      <c r="U8" s="772"/>
      <c r="V8" s="571"/>
      <c r="W8" s="571"/>
      <c r="X8" s="571"/>
      <c r="Y8" s="571"/>
      <c r="Z8" s="571"/>
      <c r="AA8" s="571"/>
      <c r="AB8" s="582"/>
      <c r="AC8" s="582"/>
      <c r="AD8" s="570"/>
      <c r="AE8" s="570"/>
      <c r="AF8" s="589"/>
      <c r="AG8" s="589"/>
      <c r="AH8" s="243"/>
      <c r="AI8" s="96"/>
    </row>
    <row r="9" spans="1:35" ht="15" customHeight="1">
      <c r="A9" s="770"/>
      <c r="B9" s="771"/>
      <c r="C9" s="771"/>
      <c r="D9" s="771"/>
      <c r="E9" s="771"/>
      <c r="F9" s="771"/>
      <c r="G9" s="771"/>
      <c r="H9" s="584"/>
      <c r="I9" s="578"/>
      <c r="J9" s="578"/>
      <c r="K9" s="580"/>
      <c r="L9" s="585" t="s">
        <v>39</v>
      </c>
      <c r="M9" s="590" t="s">
        <v>40</v>
      </c>
      <c r="N9" s="591" t="str">
        <f>L9</f>
        <v>Total</v>
      </c>
      <c r="O9" s="591" t="str">
        <f>M9</f>
        <v>Unused</v>
      </c>
      <c r="P9" s="587" t="s">
        <v>41</v>
      </c>
      <c r="Q9" s="587" t="s">
        <v>42</v>
      </c>
      <c r="R9" s="586" t="s">
        <v>41</v>
      </c>
      <c r="S9" s="586" t="s">
        <v>42</v>
      </c>
      <c r="T9" s="586"/>
      <c r="U9" s="772"/>
      <c r="V9" s="571"/>
      <c r="W9" s="571"/>
      <c r="X9" s="571"/>
      <c r="Y9" s="571"/>
      <c r="Z9" s="571"/>
      <c r="AA9" s="571"/>
      <c r="AB9" s="582"/>
      <c r="AC9" s="582"/>
      <c r="AD9" s="587" t="s">
        <v>41</v>
      </c>
      <c r="AE9" s="587" t="s">
        <v>42</v>
      </c>
      <c r="AF9" s="589"/>
      <c r="AG9" s="589"/>
      <c r="AH9" s="243"/>
      <c r="AI9" s="96"/>
    </row>
    <row r="10" spans="1:35" ht="39.75" customHeight="1">
      <c r="A10" s="770"/>
      <c r="B10" s="771"/>
      <c r="C10" s="771"/>
      <c r="D10" s="771"/>
      <c r="E10" s="771"/>
      <c r="F10" s="771"/>
      <c r="G10" s="771"/>
      <c r="H10" s="584"/>
      <c r="I10" s="578"/>
      <c r="J10" s="578"/>
      <c r="K10" s="580"/>
      <c r="L10" s="773"/>
      <c r="M10" s="772"/>
      <c r="N10" s="772"/>
      <c r="O10" s="772"/>
      <c r="P10" s="587"/>
      <c r="Q10" s="772"/>
      <c r="R10" s="772"/>
      <c r="S10" s="772"/>
      <c r="T10" s="586"/>
      <c r="U10" s="772"/>
      <c r="V10" s="571"/>
      <c r="W10" s="571"/>
      <c r="X10" s="571"/>
      <c r="Y10" s="571"/>
      <c r="Z10" s="571"/>
      <c r="AA10" s="571"/>
      <c r="AB10" s="582"/>
      <c r="AC10" s="582"/>
      <c r="AD10" s="587"/>
      <c r="AE10" s="772"/>
      <c r="AF10" s="589"/>
      <c r="AG10" s="589"/>
      <c r="AH10" s="243"/>
      <c r="AI10" s="96"/>
    </row>
    <row r="11" spans="1:35" s="130" customFormat="1" ht="39" customHeight="1">
      <c r="A11" s="232" t="s">
        <v>43</v>
      </c>
      <c r="B11" s="135"/>
      <c r="C11" s="134"/>
      <c r="D11" s="136"/>
      <c r="E11" s="136" t="s">
        <v>44</v>
      </c>
      <c r="F11" s="137"/>
      <c r="G11" s="137" t="str">
        <f>E11</f>
        <v>MM/DD/YYYY</v>
      </c>
      <c r="H11" s="138" t="s">
        <v>45</v>
      </c>
      <c r="I11" s="135" t="s">
        <v>46</v>
      </c>
      <c r="J11" s="135" t="s">
        <v>47</v>
      </c>
      <c r="K11" s="150" t="str">
        <f>E11</f>
        <v>MM/DD/YYYY</v>
      </c>
      <c r="L11" s="154" t="str">
        <f>CONCATENATE(
IF(MID(P12,3,1)=")",MID(P12,2,1),MID(P12,2,2)),",",
IF(MID(Q12,3,1)=")",MID(Q12,2,1),MID(Q12,2,2))
)</f>
        <v>P,Q</v>
      </c>
      <c r="M11" s="139" t="str">
        <f>CONCATENATE(
IF(MID($K$12,3,1)=")",MID($K$12,2,1),MID($K$12,2,2)),",",
IF(MID(Q12,3,1)=")",MID(Q12,2,1),MID(Q12,2,2))
)</f>
        <v>K,Q</v>
      </c>
      <c r="N11" s="140" t="str">
        <f>CONCATENATE(
IF(MID(R12,3,1)=")",MID(R12,2,1),MID(R12,2,2)),",",
IF(MID(S12,3,1)=")",MID(S12,2,1),MID(S12,2,2))
)</f>
        <v>R,S</v>
      </c>
      <c r="O11" s="140" t="str">
        <f>CONCATENATE(
IF(MID($K$12,3,1)=")",MID($K$12,2,1),MID($K$12,2,2)),",",
IF(MID(S12,3,1)=")",MID(S12,2,1),MID(S12,2,2))
)</f>
        <v>K,S</v>
      </c>
      <c r="P11" s="101" t="s">
        <v>48</v>
      </c>
      <c r="Q11" s="101" t="s">
        <v>48</v>
      </c>
      <c r="R11" s="141" t="str">
        <f>G11</f>
        <v>MM/DD/YYYY</v>
      </c>
      <c r="S11" s="141" t="str">
        <f>R11</f>
        <v>MM/DD/YYYY</v>
      </c>
      <c r="T11" s="141" t="s">
        <v>47</v>
      </c>
      <c r="U11" s="101" t="s">
        <v>49</v>
      </c>
      <c r="V11" s="134" t="s">
        <v>47</v>
      </c>
      <c r="W11" s="134" t="s">
        <v>47</v>
      </c>
      <c r="X11" s="134" t="s">
        <v>47</v>
      </c>
      <c r="Y11" s="134" t="s">
        <v>47</v>
      </c>
      <c r="Z11" s="134" t="s">
        <v>47</v>
      </c>
      <c r="AA11" s="134" t="s">
        <v>50</v>
      </c>
      <c r="AB11" s="134" t="s">
        <v>47</v>
      </c>
      <c r="AC11" s="134"/>
      <c r="AD11" s="101" t="s">
        <v>48</v>
      </c>
      <c r="AE11" s="101" t="s">
        <v>48</v>
      </c>
      <c r="AF11" s="155" t="s">
        <v>51</v>
      </c>
      <c r="AG11" s="155" t="s">
        <v>51</v>
      </c>
      <c r="AH11" s="244"/>
      <c r="AI11" s="270"/>
    </row>
    <row r="12" spans="1:35" ht="15.75">
      <c r="A12" s="233" t="str">
        <f t="shared" ref="A12:AC12" si="0">CONCATENATE("(",MID(ADDRESS(ROW(),COLUMN()),2,SEARCH("$",ADDRESS(ROW(),COLUMN()),2)-2),")")</f>
        <v>(A)</v>
      </c>
      <c r="B12" s="143" t="str">
        <f t="shared" si="0"/>
        <v>(B)</v>
      </c>
      <c r="C12" s="142" t="str">
        <f t="shared" si="0"/>
        <v>(C)</v>
      </c>
      <c r="D12" s="144" t="str">
        <f t="shared" si="0"/>
        <v>(D)</v>
      </c>
      <c r="E12" s="144" t="str">
        <f t="shared" si="0"/>
        <v>(E)</v>
      </c>
      <c r="F12" s="145" t="str">
        <f t="shared" si="0"/>
        <v>(F)</v>
      </c>
      <c r="G12" s="145" t="str">
        <f t="shared" si="0"/>
        <v>(G)</v>
      </c>
      <c r="H12" s="143" t="str">
        <f t="shared" si="0"/>
        <v>(H)</v>
      </c>
      <c r="I12" s="143" t="str">
        <f t="shared" si="0"/>
        <v>(I)</v>
      </c>
      <c r="J12" s="143" t="str">
        <f t="shared" si="0"/>
        <v>(J)</v>
      </c>
      <c r="K12" s="151" t="str">
        <f t="shared" si="0"/>
        <v>(K)</v>
      </c>
      <c r="L12" s="156" t="str">
        <f t="shared" si="0"/>
        <v>(L)</v>
      </c>
      <c r="M12" s="146" t="str">
        <f t="shared" si="0"/>
        <v>(M)</v>
      </c>
      <c r="N12" s="147" t="str">
        <f t="shared" si="0"/>
        <v>(N)</v>
      </c>
      <c r="O12" s="147" t="str">
        <f t="shared" si="0"/>
        <v>(O)</v>
      </c>
      <c r="P12" s="148" t="str">
        <f t="shared" si="0"/>
        <v>(P)</v>
      </c>
      <c r="Q12" s="148" t="str">
        <f t="shared" si="0"/>
        <v>(Q)</v>
      </c>
      <c r="R12" s="149" t="str">
        <f t="shared" si="0"/>
        <v>(R)</v>
      </c>
      <c r="S12" s="149" t="str">
        <f t="shared" si="0"/>
        <v>(S)</v>
      </c>
      <c r="T12" s="149" t="str">
        <f t="shared" si="0"/>
        <v>(T)</v>
      </c>
      <c r="U12" s="148" t="str">
        <f t="shared" si="0"/>
        <v>(U)</v>
      </c>
      <c r="V12" s="142" t="str">
        <f t="shared" si="0"/>
        <v>(V)</v>
      </c>
      <c r="W12" s="142" t="str">
        <f t="shared" si="0"/>
        <v>(W)</v>
      </c>
      <c r="X12" s="142" t="str">
        <f t="shared" si="0"/>
        <v>(X)</v>
      </c>
      <c r="Y12" s="142" t="str">
        <f t="shared" si="0"/>
        <v>(Y)</v>
      </c>
      <c r="Z12" s="142" t="str">
        <f t="shared" si="0"/>
        <v>(Z)</v>
      </c>
      <c r="AA12" s="142" t="str">
        <f t="shared" si="0"/>
        <v>(AA)</v>
      </c>
      <c r="AB12" s="142" t="str">
        <f t="shared" si="0"/>
        <v>(AB)</v>
      </c>
      <c r="AC12" s="142" t="str">
        <f t="shared" si="0"/>
        <v>(AC)</v>
      </c>
      <c r="AD12" s="148" t="str">
        <f>CONCATENATE("(",MID(ADDRESS(ROW(),COLUMN()),2,SEARCH("$",ADDRESS(ROW(),COLUMN()),2)-2),")")</f>
        <v>(AD)</v>
      </c>
      <c r="AE12" s="148" t="str">
        <f>CONCATENATE("(",MID(ADDRESS(ROW(),COLUMN()),2,SEARCH("$",ADDRESS(ROW(),COLUMN()),2)-2),")")</f>
        <v>(AE)</v>
      </c>
      <c r="AF12" s="157" t="str">
        <f>CONCATENATE("(",MID(ADDRESS(ROW(),COLUMN()),2,SEARCH("$",ADDRESS(ROW(),COLUMN()),2)-2),")")</f>
        <v>(AF)</v>
      </c>
      <c r="AG12" s="157" t="str">
        <f>CONCATENATE("(",MID(ADDRESS(ROW(),COLUMN()),2,SEARCH("$",ADDRESS(ROW(),COLUMN()),2)-2),")")</f>
        <v>(AG)</v>
      </c>
      <c r="AH12" s="245"/>
      <c r="AI12" s="96"/>
    </row>
    <row r="13" spans="1:35" ht="31.5" outlineLevel="1">
      <c r="A13" s="168">
        <v>0</v>
      </c>
      <c r="B13" s="169" t="s">
        <v>52</v>
      </c>
      <c r="C13" s="170" t="s">
        <v>53</v>
      </c>
      <c r="D13" s="171" t="s">
        <v>54</v>
      </c>
      <c r="E13" s="172">
        <v>44197</v>
      </c>
      <c r="F13" s="171" t="s">
        <v>54</v>
      </c>
      <c r="G13" s="172">
        <v>44197</v>
      </c>
      <c r="H13" s="173" t="s">
        <v>55</v>
      </c>
      <c r="I13" s="173" t="s">
        <v>56</v>
      </c>
      <c r="J13" s="173" t="s">
        <v>57</v>
      </c>
      <c r="K13" s="174" t="s">
        <v>58</v>
      </c>
      <c r="L13" s="158">
        <f t="shared" ref="L13:L29" si="1">IFERROR(IF(AND(P13="",Q13=""),"",YEARFRAC(P13,Q13)),"")</f>
        <v>7</v>
      </c>
      <c r="M13" s="102">
        <f>IF(Q13="","",IF($K13&lt;P13,L13,IF($K13&gt;Q13,0,YEARFRAC($K13,Q13))))</f>
        <v>0</v>
      </c>
      <c r="N13" s="102">
        <f t="shared" ref="N13:N29" si="2">IFERROR(IF(AND(R13="",S13=""),"",YEARFRAC(R13,S13)),"")</f>
        <v>10</v>
      </c>
      <c r="O13" s="102">
        <f t="shared" ref="O13:O29" si="3">IF(S13="","",IF($K13&lt;R13,N13,IF($K13&gt;S13,0,YEARFRAC($K13,S13))))</f>
        <v>0</v>
      </c>
      <c r="P13" s="175">
        <v>44197</v>
      </c>
      <c r="Q13" s="175">
        <v>46753</v>
      </c>
      <c r="R13" s="175">
        <v>44197</v>
      </c>
      <c r="S13" s="175">
        <v>47849</v>
      </c>
      <c r="T13" s="176" t="s">
        <v>57</v>
      </c>
      <c r="U13" s="177" t="s">
        <v>59</v>
      </c>
      <c r="V13" s="176" t="s">
        <v>60</v>
      </c>
      <c r="W13" s="176" t="s">
        <v>57</v>
      </c>
      <c r="X13" s="176" t="s">
        <v>57</v>
      </c>
      <c r="Y13" s="176" t="s">
        <v>60</v>
      </c>
      <c r="Z13" s="176" t="s">
        <v>57</v>
      </c>
      <c r="AA13" s="176" t="s">
        <v>61</v>
      </c>
      <c r="AB13" s="178" t="s">
        <v>60</v>
      </c>
      <c r="AC13" s="179" t="s">
        <v>62</v>
      </c>
      <c r="AD13" s="175">
        <v>44197</v>
      </c>
      <c r="AE13" s="175">
        <v>51502</v>
      </c>
      <c r="AF13" s="180">
        <v>500000</v>
      </c>
      <c r="AG13" s="180">
        <v>500000</v>
      </c>
      <c r="AH13" s="246"/>
      <c r="AI13" s="271"/>
    </row>
    <row r="14" spans="1:35" ht="31.5" customHeight="1">
      <c r="A14" s="103">
        <v>0</v>
      </c>
      <c r="B14" s="104" t="s">
        <v>52</v>
      </c>
      <c r="C14" s="163" t="s">
        <v>53</v>
      </c>
      <c r="D14" s="164" t="s">
        <v>54</v>
      </c>
      <c r="E14" s="165">
        <v>44197</v>
      </c>
      <c r="F14" s="164" t="s">
        <v>54</v>
      </c>
      <c r="G14" s="165">
        <v>44197</v>
      </c>
      <c r="H14" s="97" t="s">
        <v>55</v>
      </c>
      <c r="I14" s="97" t="s">
        <v>56</v>
      </c>
      <c r="J14" s="97" t="s">
        <v>57</v>
      </c>
      <c r="K14" s="152" t="s">
        <v>58</v>
      </c>
      <c r="L14" s="159">
        <f t="shared" si="1"/>
        <v>7</v>
      </c>
      <c r="M14" s="106">
        <f>IF(Q14="","",IF($K14&lt;P14,L14,IF($K14&gt;Q14,0,YEARFRAC($K14,Q14))))</f>
        <v>0</v>
      </c>
      <c r="N14" s="106">
        <f t="shared" si="2"/>
        <v>10</v>
      </c>
      <c r="O14" s="106">
        <f t="shared" si="3"/>
        <v>0</v>
      </c>
      <c r="P14" s="107">
        <v>44197</v>
      </c>
      <c r="Q14" s="107">
        <v>46753</v>
      </c>
      <c r="R14" s="107">
        <v>44197</v>
      </c>
      <c r="S14" s="107">
        <v>47849</v>
      </c>
      <c r="T14" s="100" t="s">
        <v>57</v>
      </c>
      <c r="U14" s="166" t="s">
        <v>59</v>
      </c>
      <c r="V14" s="100" t="s">
        <v>60</v>
      </c>
      <c r="W14" s="100" t="s">
        <v>57</v>
      </c>
      <c r="X14" s="100" t="s">
        <v>57</v>
      </c>
      <c r="Y14" s="100" t="s">
        <v>60</v>
      </c>
      <c r="Z14" s="100" t="s">
        <v>57</v>
      </c>
      <c r="AA14" s="100" t="s">
        <v>61</v>
      </c>
      <c r="AB14" s="105" t="s">
        <v>60</v>
      </c>
      <c r="AC14" s="132" t="s">
        <v>62</v>
      </c>
      <c r="AD14" s="107">
        <v>44197</v>
      </c>
      <c r="AE14" s="107">
        <v>51502</v>
      </c>
      <c r="AF14" s="100"/>
      <c r="AG14" s="167">
        <v>500000</v>
      </c>
      <c r="AH14" s="247"/>
      <c r="AI14" s="96"/>
    </row>
    <row r="15" spans="1:35" ht="15.75">
      <c r="A15" s="109"/>
      <c r="B15" s="104"/>
      <c r="C15" s="105"/>
      <c r="D15" s="42"/>
      <c r="E15" s="43"/>
      <c r="F15" s="42"/>
      <c r="G15" s="43"/>
      <c r="H15" s="97"/>
      <c r="I15" s="97"/>
      <c r="J15" s="97"/>
      <c r="K15" s="152"/>
      <c r="L15" s="160" t="str">
        <f t="shared" si="1"/>
        <v/>
      </c>
      <c r="M15" s="110" t="str">
        <f t="shared" ref="M15:M29" si="4">IF(Q15="","",IF(OR(Q15&lt;=K15,Q15&lt;=DATE(2021,4,10),Q15="N/A",Q15="NA",Q15="N.A.",Q15="N.A"),0,YEARFRAC(K15,Q15)))</f>
        <v/>
      </c>
      <c r="N15" s="110" t="str">
        <f t="shared" si="2"/>
        <v/>
      </c>
      <c r="O15" s="110" t="str">
        <f t="shared" si="3"/>
        <v/>
      </c>
      <c r="P15" s="107"/>
      <c r="Q15" s="107"/>
      <c r="R15" s="107"/>
      <c r="S15" s="107"/>
      <c r="T15" s="100"/>
      <c r="U15" s="100"/>
      <c r="V15" s="100"/>
      <c r="W15" s="100"/>
      <c r="X15" s="100"/>
      <c r="Y15" s="100"/>
      <c r="Z15" s="100"/>
      <c r="AA15" s="100"/>
      <c r="AB15" s="105"/>
      <c r="AC15" s="132"/>
      <c r="AD15" s="107"/>
      <c r="AE15" s="107"/>
      <c r="AF15" s="100"/>
      <c r="AG15" s="167"/>
      <c r="AH15" s="247"/>
      <c r="AI15" s="96"/>
    </row>
    <row r="16" spans="1:35" ht="15.75">
      <c r="A16" s="109"/>
      <c r="B16" s="104"/>
      <c r="C16" s="105"/>
      <c r="D16" s="42"/>
      <c r="E16" s="43"/>
      <c r="F16" s="42"/>
      <c r="G16" s="43"/>
      <c r="H16" s="97"/>
      <c r="I16" s="97"/>
      <c r="J16" s="97"/>
      <c r="K16" s="152"/>
      <c r="L16" s="160" t="str">
        <f t="shared" si="1"/>
        <v/>
      </c>
      <c r="M16" s="110" t="str">
        <f t="shared" si="4"/>
        <v/>
      </c>
      <c r="N16" s="110" t="str">
        <f t="shared" si="2"/>
        <v/>
      </c>
      <c r="O16" s="110" t="str">
        <f t="shared" si="3"/>
        <v/>
      </c>
      <c r="P16" s="107"/>
      <c r="Q16" s="107"/>
      <c r="R16" s="107"/>
      <c r="S16" s="107"/>
      <c r="T16" s="100"/>
      <c r="U16" s="100"/>
      <c r="V16" s="100"/>
      <c r="W16" s="100"/>
      <c r="X16" s="100"/>
      <c r="Y16" s="100"/>
      <c r="Z16" s="100"/>
      <c r="AA16" s="100"/>
      <c r="AB16" s="105"/>
      <c r="AC16" s="132"/>
      <c r="AD16" s="107"/>
      <c r="AE16" s="107"/>
      <c r="AF16" s="100"/>
      <c r="AG16" s="167"/>
      <c r="AH16" s="247"/>
      <c r="AI16" s="96"/>
    </row>
    <row r="17" spans="1:35" ht="15.75">
      <c r="A17" s="109"/>
      <c r="B17" s="104"/>
      <c r="C17" s="105"/>
      <c r="D17" s="42"/>
      <c r="E17" s="43"/>
      <c r="F17" s="42"/>
      <c r="G17" s="43"/>
      <c r="H17" s="97"/>
      <c r="I17" s="97"/>
      <c r="J17" s="97"/>
      <c r="K17" s="152"/>
      <c r="L17" s="160" t="str">
        <f t="shared" si="1"/>
        <v/>
      </c>
      <c r="M17" s="110" t="str">
        <f t="shared" si="4"/>
        <v/>
      </c>
      <c r="N17" s="110" t="str">
        <f t="shared" si="2"/>
        <v/>
      </c>
      <c r="O17" s="110" t="str">
        <f t="shared" si="3"/>
        <v/>
      </c>
      <c r="P17" s="107"/>
      <c r="Q17" s="107"/>
      <c r="R17" s="107"/>
      <c r="S17" s="107"/>
      <c r="T17" s="100"/>
      <c r="U17" s="100"/>
      <c r="V17" s="100"/>
      <c r="W17" s="100"/>
      <c r="X17" s="100"/>
      <c r="Y17" s="100"/>
      <c r="Z17" s="100"/>
      <c r="AA17" s="100"/>
      <c r="AB17" s="105"/>
      <c r="AC17" s="132"/>
      <c r="AD17" s="107"/>
      <c r="AE17" s="107"/>
      <c r="AF17" s="100"/>
      <c r="AG17" s="167"/>
      <c r="AH17" s="247"/>
      <c r="AI17" s="96"/>
    </row>
    <row r="18" spans="1:35" ht="15.75">
      <c r="A18" s="109"/>
      <c r="B18" s="104"/>
      <c r="C18" s="105"/>
      <c r="D18" s="42"/>
      <c r="E18" s="43"/>
      <c r="F18" s="42"/>
      <c r="G18" s="43"/>
      <c r="H18" s="97"/>
      <c r="I18" s="97"/>
      <c r="J18" s="97"/>
      <c r="K18" s="152"/>
      <c r="L18" s="160" t="str">
        <f t="shared" si="1"/>
        <v/>
      </c>
      <c r="M18" s="110" t="str">
        <f t="shared" si="4"/>
        <v/>
      </c>
      <c r="N18" s="110" t="str">
        <f t="shared" si="2"/>
        <v/>
      </c>
      <c r="O18" s="110" t="str">
        <f t="shared" si="3"/>
        <v/>
      </c>
      <c r="P18" s="107"/>
      <c r="Q18" s="107"/>
      <c r="R18" s="107"/>
      <c r="S18" s="107"/>
      <c r="T18" s="100"/>
      <c r="U18" s="100"/>
      <c r="V18" s="100"/>
      <c r="W18" s="100"/>
      <c r="X18" s="100"/>
      <c r="Y18" s="100"/>
      <c r="Z18" s="100"/>
      <c r="AA18" s="100"/>
      <c r="AB18" s="105"/>
      <c r="AC18" s="132"/>
      <c r="AD18" s="107"/>
      <c r="AE18" s="107"/>
      <c r="AF18" s="100"/>
      <c r="AG18" s="167"/>
      <c r="AH18" s="247"/>
      <c r="AI18" s="96"/>
    </row>
    <row r="19" spans="1:35" ht="15.75">
      <c r="A19" s="109"/>
      <c r="B19" s="104"/>
      <c r="C19" s="105"/>
      <c r="D19" s="42"/>
      <c r="E19" s="43"/>
      <c r="F19" s="42"/>
      <c r="G19" s="43"/>
      <c r="H19" s="97"/>
      <c r="I19" s="97"/>
      <c r="J19" s="97"/>
      <c r="K19" s="152"/>
      <c r="L19" s="160" t="str">
        <f t="shared" si="1"/>
        <v/>
      </c>
      <c r="M19" s="110" t="str">
        <f t="shared" si="4"/>
        <v/>
      </c>
      <c r="N19" s="110" t="str">
        <f t="shared" si="2"/>
        <v/>
      </c>
      <c r="O19" s="110" t="str">
        <f t="shared" si="3"/>
        <v/>
      </c>
      <c r="P19" s="107"/>
      <c r="Q19" s="107"/>
      <c r="R19" s="107"/>
      <c r="S19" s="107"/>
      <c r="T19" s="100"/>
      <c r="U19" s="100"/>
      <c r="V19" s="100"/>
      <c r="W19" s="100"/>
      <c r="X19" s="100"/>
      <c r="Y19" s="100"/>
      <c r="Z19" s="100"/>
      <c r="AA19" s="100"/>
      <c r="AB19" s="105"/>
      <c r="AC19" s="132"/>
      <c r="AD19" s="107"/>
      <c r="AE19" s="107"/>
      <c r="AF19" s="100"/>
      <c r="AG19" s="167"/>
      <c r="AH19" s="247"/>
      <c r="AI19" s="96"/>
    </row>
    <row r="20" spans="1:35" ht="15.75">
      <c r="A20" s="109"/>
      <c r="B20" s="104"/>
      <c r="C20" s="105"/>
      <c r="D20" s="42"/>
      <c r="E20" s="43"/>
      <c r="F20" s="42"/>
      <c r="G20" s="43"/>
      <c r="H20" s="97"/>
      <c r="I20" s="97"/>
      <c r="J20" s="97"/>
      <c r="K20" s="152"/>
      <c r="L20" s="160" t="str">
        <f t="shared" si="1"/>
        <v/>
      </c>
      <c r="M20" s="110" t="str">
        <f t="shared" si="4"/>
        <v/>
      </c>
      <c r="N20" s="110" t="str">
        <f t="shared" si="2"/>
        <v/>
      </c>
      <c r="O20" s="110" t="str">
        <f t="shared" si="3"/>
        <v/>
      </c>
      <c r="P20" s="107"/>
      <c r="Q20" s="107"/>
      <c r="R20" s="107"/>
      <c r="S20" s="107"/>
      <c r="T20" s="100"/>
      <c r="U20" s="100"/>
      <c r="V20" s="100"/>
      <c r="W20" s="100"/>
      <c r="X20" s="100"/>
      <c r="Y20" s="100"/>
      <c r="Z20" s="100"/>
      <c r="AA20" s="100"/>
      <c r="AB20" s="105"/>
      <c r="AC20" s="132"/>
      <c r="AD20" s="107"/>
      <c r="AE20" s="107"/>
      <c r="AF20" s="100"/>
      <c r="AG20" s="167"/>
      <c r="AH20" s="247"/>
      <c r="AI20" s="96"/>
    </row>
    <row r="21" spans="1:35" ht="15.75">
      <c r="A21" s="109"/>
      <c r="B21" s="104"/>
      <c r="C21" s="105"/>
      <c r="D21" s="42"/>
      <c r="E21" s="43"/>
      <c r="F21" s="42"/>
      <c r="G21" s="43"/>
      <c r="H21" s="97"/>
      <c r="I21" s="97"/>
      <c r="J21" s="97"/>
      <c r="K21" s="152"/>
      <c r="L21" s="160" t="str">
        <f t="shared" si="1"/>
        <v/>
      </c>
      <c r="M21" s="110" t="str">
        <f t="shared" si="4"/>
        <v/>
      </c>
      <c r="N21" s="110" t="str">
        <f t="shared" si="2"/>
        <v/>
      </c>
      <c r="O21" s="110" t="str">
        <f t="shared" si="3"/>
        <v/>
      </c>
      <c r="P21" s="107"/>
      <c r="Q21" s="107"/>
      <c r="R21" s="97"/>
      <c r="S21" s="107"/>
      <c r="T21" s="100"/>
      <c r="U21" s="100"/>
      <c r="V21" s="100"/>
      <c r="W21" s="100"/>
      <c r="X21" s="100"/>
      <c r="Y21" s="100"/>
      <c r="Z21" s="100"/>
      <c r="AA21" s="100"/>
      <c r="AB21" s="105"/>
      <c r="AC21" s="132"/>
      <c r="AD21" s="107"/>
      <c r="AE21" s="107"/>
      <c r="AF21" s="100"/>
      <c r="AG21" s="167"/>
      <c r="AH21" s="247"/>
      <c r="AI21" s="96"/>
    </row>
    <row r="22" spans="1:35" ht="15.75">
      <c r="A22" s="109"/>
      <c r="B22" s="104"/>
      <c r="C22" s="105"/>
      <c r="D22" s="42"/>
      <c r="E22" s="43"/>
      <c r="F22" s="42"/>
      <c r="G22" s="43"/>
      <c r="H22" s="97"/>
      <c r="I22" s="97"/>
      <c r="J22" s="97"/>
      <c r="K22" s="152"/>
      <c r="L22" s="160" t="str">
        <f t="shared" si="1"/>
        <v/>
      </c>
      <c r="M22" s="110" t="str">
        <f t="shared" si="4"/>
        <v/>
      </c>
      <c r="N22" s="110" t="str">
        <f t="shared" si="2"/>
        <v/>
      </c>
      <c r="O22" s="110" t="str">
        <f t="shared" si="3"/>
        <v/>
      </c>
      <c r="P22" s="107"/>
      <c r="Q22" s="107"/>
      <c r="R22" s="97"/>
      <c r="S22" s="107"/>
      <c r="T22" s="100"/>
      <c r="U22" s="100"/>
      <c r="V22" s="100"/>
      <c r="W22" s="100"/>
      <c r="X22" s="100"/>
      <c r="Y22" s="100"/>
      <c r="Z22" s="100"/>
      <c r="AA22" s="100"/>
      <c r="AB22" s="105"/>
      <c r="AC22" s="132"/>
      <c r="AD22" s="107"/>
      <c r="AE22" s="107"/>
      <c r="AF22" s="100"/>
      <c r="AG22" s="167"/>
      <c r="AH22" s="247"/>
      <c r="AI22" s="96"/>
    </row>
    <row r="23" spans="1:35" ht="15.75">
      <c r="A23" s="109"/>
      <c r="B23" s="104"/>
      <c r="C23" s="105"/>
      <c r="D23" s="42"/>
      <c r="E23" s="43"/>
      <c r="F23" s="42"/>
      <c r="G23" s="43"/>
      <c r="H23" s="97"/>
      <c r="I23" s="97"/>
      <c r="J23" s="97"/>
      <c r="K23" s="152"/>
      <c r="L23" s="160" t="str">
        <f t="shared" si="1"/>
        <v/>
      </c>
      <c r="M23" s="110" t="str">
        <f t="shared" si="4"/>
        <v/>
      </c>
      <c r="N23" s="110" t="str">
        <f t="shared" si="2"/>
        <v/>
      </c>
      <c r="O23" s="110" t="str">
        <f t="shared" si="3"/>
        <v/>
      </c>
      <c r="P23" s="107"/>
      <c r="Q23" s="107"/>
      <c r="R23" s="97"/>
      <c r="S23" s="107"/>
      <c r="T23" s="100"/>
      <c r="U23" s="100"/>
      <c r="V23" s="100"/>
      <c r="W23" s="100"/>
      <c r="X23" s="100"/>
      <c r="Y23" s="100"/>
      <c r="Z23" s="100"/>
      <c r="AA23" s="100"/>
      <c r="AB23" s="105"/>
      <c r="AC23" s="132"/>
      <c r="AD23" s="107"/>
      <c r="AE23" s="107"/>
      <c r="AF23" s="100"/>
      <c r="AG23" s="167"/>
      <c r="AH23" s="247"/>
      <c r="AI23" s="96"/>
    </row>
    <row r="24" spans="1:35" ht="15.75">
      <c r="A24" s="109"/>
      <c r="B24" s="104"/>
      <c r="C24" s="105"/>
      <c r="D24" s="42"/>
      <c r="E24" s="43"/>
      <c r="F24" s="42"/>
      <c r="G24" s="43"/>
      <c r="H24" s="97"/>
      <c r="I24" s="97"/>
      <c r="J24" s="97"/>
      <c r="K24" s="152"/>
      <c r="L24" s="160" t="str">
        <f t="shared" si="1"/>
        <v/>
      </c>
      <c r="M24" s="110" t="str">
        <f t="shared" si="4"/>
        <v/>
      </c>
      <c r="N24" s="110" t="str">
        <f t="shared" si="2"/>
        <v/>
      </c>
      <c r="O24" s="110" t="str">
        <f t="shared" si="3"/>
        <v/>
      </c>
      <c r="P24" s="107"/>
      <c r="Q24" s="107"/>
      <c r="R24" s="97"/>
      <c r="S24" s="107"/>
      <c r="T24" s="100"/>
      <c r="U24" s="100"/>
      <c r="V24" s="100"/>
      <c r="W24" s="100"/>
      <c r="X24" s="100"/>
      <c r="Y24" s="100"/>
      <c r="Z24" s="100"/>
      <c r="AA24" s="100"/>
      <c r="AB24" s="105"/>
      <c r="AC24" s="132"/>
      <c r="AD24" s="107"/>
      <c r="AE24" s="107"/>
      <c r="AF24" s="100"/>
      <c r="AG24" s="167"/>
      <c r="AH24" s="247"/>
      <c r="AI24" s="96"/>
    </row>
    <row r="25" spans="1:35" ht="15.75">
      <c r="A25" s="109"/>
      <c r="B25" s="104"/>
      <c r="C25" s="105"/>
      <c r="D25" s="42"/>
      <c r="E25" s="43"/>
      <c r="F25" s="42"/>
      <c r="G25" s="43"/>
      <c r="H25" s="97"/>
      <c r="I25" s="97"/>
      <c r="J25" s="97"/>
      <c r="K25" s="152"/>
      <c r="L25" s="160" t="str">
        <f t="shared" si="1"/>
        <v/>
      </c>
      <c r="M25" s="110" t="str">
        <f t="shared" si="4"/>
        <v/>
      </c>
      <c r="N25" s="110" t="str">
        <f t="shared" si="2"/>
        <v/>
      </c>
      <c r="O25" s="110" t="str">
        <f t="shared" si="3"/>
        <v/>
      </c>
      <c r="P25" s="107"/>
      <c r="Q25" s="107"/>
      <c r="R25" s="97"/>
      <c r="S25" s="107"/>
      <c r="T25" s="100"/>
      <c r="U25" s="100"/>
      <c r="V25" s="100"/>
      <c r="W25" s="100"/>
      <c r="X25" s="100"/>
      <c r="Y25" s="100"/>
      <c r="Z25" s="100"/>
      <c r="AA25" s="100"/>
      <c r="AB25" s="105"/>
      <c r="AC25" s="132"/>
      <c r="AD25" s="107"/>
      <c r="AE25" s="107"/>
      <c r="AF25" s="100"/>
      <c r="AG25" s="167"/>
      <c r="AH25" s="247"/>
      <c r="AI25" s="96"/>
    </row>
    <row r="26" spans="1:35" ht="15.75">
      <c r="A26" s="109"/>
      <c r="B26" s="104"/>
      <c r="C26" s="105"/>
      <c r="D26" s="42"/>
      <c r="E26" s="43"/>
      <c r="F26" s="42"/>
      <c r="G26" s="43"/>
      <c r="H26" s="97"/>
      <c r="I26" s="97"/>
      <c r="J26" s="97"/>
      <c r="K26" s="152"/>
      <c r="L26" s="160" t="str">
        <f t="shared" si="1"/>
        <v/>
      </c>
      <c r="M26" s="110" t="str">
        <f t="shared" si="4"/>
        <v/>
      </c>
      <c r="N26" s="110" t="str">
        <f t="shared" si="2"/>
        <v/>
      </c>
      <c r="O26" s="110" t="str">
        <f t="shared" si="3"/>
        <v/>
      </c>
      <c r="P26" s="107"/>
      <c r="Q26" s="107"/>
      <c r="R26" s="97"/>
      <c r="S26" s="107"/>
      <c r="T26" s="100"/>
      <c r="U26" s="100"/>
      <c r="V26" s="100"/>
      <c r="W26" s="100"/>
      <c r="X26" s="100"/>
      <c r="Y26" s="100"/>
      <c r="Z26" s="100"/>
      <c r="AA26" s="100"/>
      <c r="AB26" s="105"/>
      <c r="AC26" s="132"/>
      <c r="AD26" s="107"/>
      <c r="AE26" s="107"/>
      <c r="AF26" s="100"/>
      <c r="AG26" s="167"/>
      <c r="AH26" s="247"/>
      <c r="AI26" s="96"/>
    </row>
    <row r="27" spans="1:35" ht="15.75">
      <c r="A27" s="109"/>
      <c r="B27" s="104"/>
      <c r="C27" s="105"/>
      <c r="D27" s="42"/>
      <c r="E27" s="43"/>
      <c r="F27" s="42"/>
      <c r="G27" s="43"/>
      <c r="H27" s="97"/>
      <c r="I27" s="97"/>
      <c r="J27" s="97"/>
      <c r="K27" s="152"/>
      <c r="L27" s="160" t="str">
        <f t="shared" si="1"/>
        <v/>
      </c>
      <c r="M27" s="110" t="str">
        <f t="shared" si="4"/>
        <v/>
      </c>
      <c r="N27" s="110" t="str">
        <f t="shared" si="2"/>
        <v/>
      </c>
      <c r="O27" s="110" t="str">
        <f t="shared" si="3"/>
        <v/>
      </c>
      <c r="P27" s="107"/>
      <c r="Q27" s="107"/>
      <c r="R27" s="97"/>
      <c r="S27" s="107"/>
      <c r="T27" s="100"/>
      <c r="U27" s="100"/>
      <c r="V27" s="100"/>
      <c r="W27" s="100"/>
      <c r="X27" s="100"/>
      <c r="Y27" s="100"/>
      <c r="Z27" s="100"/>
      <c r="AA27" s="100"/>
      <c r="AB27" s="105"/>
      <c r="AC27" s="132"/>
      <c r="AD27" s="107"/>
      <c r="AE27" s="107"/>
      <c r="AF27" s="100"/>
      <c r="AG27" s="167"/>
      <c r="AH27" s="247"/>
      <c r="AI27" s="96"/>
    </row>
    <row r="28" spans="1:35" ht="16.5" thickBot="1">
      <c r="A28" s="109"/>
      <c r="B28" s="104"/>
      <c r="C28" s="105"/>
      <c r="D28" s="42"/>
      <c r="E28" s="43"/>
      <c r="F28" s="42"/>
      <c r="G28" s="43"/>
      <c r="H28" s="97"/>
      <c r="I28" s="97"/>
      <c r="J28" s="97"/>
      <c r="K28" s="152"/>
      <c r="L28" s="160" t="str">
        <f t="shared" si="1"/>
        <v/>
      </c>
      <c r="M28" s="110" t="str">
        <f t="shared" si="4"/>
        <v/>
      </c>
      <c r="N28" s="110" t="str">
        <f t="shared" si="2"/>
        <v/>
      </c>
      <c r="O28" s="110" t="str">
        <f t="shared" si="3"/>
        <v/>
      </c>
      <c r="P28" s="107"/>
      <c r="Q28" s="107"/>
      <c r="R28" s="97"/>
      <c r="S28" s="107"/>
      <c r="T28" s="100"/>
      <c r="U28" s="100"/>
      <c r="V28" s="100"/>
      <c r="W28" s="100"/>
      <c r="X28" s="100"/>
      <c r="Y28" s="100"/>
      <c r="Z28" s="100"/>
      <c r="AA28" s="100"/>
      <c r="AB28" s="105"/>
      <c r="AC28" s="132"/>
      <c r="AD28" s="107"/>
      <c r="AE28" s="107"/>
      <c r="AF28" s="100"/>
      <c r="AG28" s="167"/>
      <c r="AH28" s="247"/>
      <c r="AI28" s="96"/>
    </row>
    <row r="29" spans="1:35" ht="16.5" hidden="1" customHeight="1" thickBot="1">
      <c r="A29" s="109"/>
      <c r="B29" s="104"/>
      <c r="C29" s="105"/>
      <c r="D29" s="42"/>
      <c r="E29" s="43"/>
      <c r="F29" s="42"/>
      <c r="G29" s="43"/>
      <c r="H29" s="97"/>
      <c r="I29" s="97"/>
      <c r="J29" s="97"/>
      <c r="K29" s="152"/>
      <c r="L29" s="161" t="str">
        <f t="shared" si="1"/>
        <v/>
      </c>
      <c r="M29" s="111" t="str">
        <f t="shared" si="4"/>
        <v/>
      </c>
      <c r="N29" s="111" t="str">
        <f t="shared" si="2"/>
        <v/>
      </c>
      <c r="O29" s="111" t="str">
        <f t="shared" si="3"/>
        <v/>
      </c>
      <c r="P29" s="107"/>
      <c r="Q29" s="107"/>
      <c r="R29" s="97"/>
      <c r="S29" s="107"/>
      <c r="T29" s="100"/>
      <c r="U29" s="100"/>
      <c r="V29" s="100"/>
      <c r="W29" s="100"/>
      <c r="X29" s="100"/>
      <c r="Y29" s="100"/>
      <c r="Z29" s="100"/>
      <c r="AA29" s="100"/>
      <c r="AB29" s="105"/>
      <c r="AC29" s="132"/>
      <c r="AD29" s="107"/>
      <c r="AE29" s="107"/>
      <c r="AF29" s="100"/>
      <c r="AG29" s="108"/>
      <c r="AH29" s="248"/>
      <c r="AI29" s="96"/>
    </row>
    <row r="30" spans="1:35" ht="19.5" customHeight="1" thickBot="1">
      <c r="A30" s="112" t="s">
        <v>63</v>
      </c>
      <c r="B30" s="113"/>
      <c r="C30" s="114"/>
      <c r="D30" s="114"/>
      <c r="E30" s="115"/>
      <c r="F30" s="114"/>
      <c r="G30" s="115"/>
      <c r="H30" s="113"/>
      <c r="I30" s="113"/>
      <c r="J30" s="113"/>
      <c r="K30" s="153"/>
      <c r="L30" s="162">
        <f>IFERROR(SUBTOTAL(109,L13:L29),"")</f>
        <v>14</v>
      </c>
      <c r="M30" s="116">
        <f>IFERROR(SUBTOTAL(109,M13:M29),"")</f>
        <v>0</v>
      </c>
      <c r="N30" s="116">
        <f>IFERROR(SUBTOTAL(109,N13:N29),"")</f>
        <v>20</v>
      </c>
      <c r="O30" s="116">
        <f>IFERROR(SUBTOTAL(109,O13:O29),"")</f>
        <v>0</v>
      </c>
      <c r="P30" s="115"/>
      <c r="Q30" s="115"/>
      <c r="R30" s="115"/>
      <c r="S30" s="115"/>
      <c r="T30" s="117"/>
      <c r="U30" s="117"/>
      <c r="V30" s="117"/>
      <c r="W30" s="117"/>
      <c r="X30" s="117"/>
      <c r="Y30" s="117"/>
      <c r="Z30" s="117"/>
      <c r="AA30" s="117"/>
      <c r="AB30" s="114"/>
      <c r="AC30" s="133"/>
      <c r="AD30" s="115"/>
      <c r="AE30" s="115"/>
      <c r="AF30" s="117"/>
      <c r="AG30" s="118"/>
      <c r="AH30" s="249"/>
      <c r="AI30" s="96"/>
    </row>
    <row r="31" spans="1:35" ht="19.5" customHeight="1">
      <c r="A31" s="272"/>
      <c r="B31" s="272"/>
      <c r="C31" s="99"/>
      <c r="D31" s="99"/>
      <c r="E31" s="99"/>
      <c r="F31" s="99"/>
      <c r="G31" s="99"/>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6"/>
    </row>
    <row r="32" spans="1:35" ht="15.75">
      <c r="A32" s="99"/>
      <c r="B32" s="99"/>
      <c r="C32" s="99"/>
      <c r="D32" s="99"/>
      <c r="E32" s="99"/>
      <c r="F32" s="99"/>
      <c r="G32" s="99"/>
      <c r="H32" s="99"/>
      <c r="I32" s="99"/>
      <c r="J32" s="99"/>
      <c r="K32" s="99"/>
      <c r="L32" s="99"/>
      <c r="M32" s="99"/>
      <c r="N32" s="99"/>
      <c r="O32" s="99"/>
      <c r="P32" s="98"/>
      <c r="Q32" s="98"/>
      <c r="R32" s="98"/>
      <c r="S32" s="98"/>
      <c r="T32" s="98"/>
      <c r="U32" s="98"/>
      <c r="V32" s="98"/>
      <c r="W32" s="98"/>
      <c r="X32" s="98"/>
      <c r="Y32" s="98"/>
      <c r="Z32" s="98"/>
      <c r="AA32" s="98"/>
      <c r="AB32" s="98"/>
      <c r="AC32" s="98"/>
      <c r="AD32" s="98"/>
      <c r="AE32" s="98"/>
      <c r="AF32" s="98"/>
      <c r="AG32" s="98" t="s">
        <v>64</v>
      </c>
      <c r="AH32" s="98"/>
      <c r="AI32" s="96"/>
    </row>
    <row r="33" spans="1:35" ht="15.75">
      <c r="A33" s="272" t="s">
        <v>65</v>
      </c>
      <c r="B33" s="272"/>
      <c r="C33" s="99"/>
      <c r="D33" s="99"/>
      <c r="E33" s="99"/>
      <c r="F33" s="99"/>
      <c r="G33" s="99"/>
      <c r="H33" s="95"/>
      <c r="I33" s="95"/>
      <c r="J33" s="95"/>
      <c r="K33" s="99"/>
      <c r="L33" s="99"/>
      <c r="M33" s="99"/>
      <c r="N33" s="99"/>
      <c r="O33" s="99"/>
      <c r="P33" s="99"/>
      <c r="Q33" s="99"/>
      <c r="R33" s="99"/>
      <c r="S33" s="99"/>
      <c r="T33" s="99"/>
      <c r="U33" s="99"/>
      <c r="V33" s="99"/>
      <c r="W33" s="99"/>
      <c r="X33" s="99"/>
      <c r="Y33" s="99"/>
      <c r="Z33" s="99"/>
      <c r="AA33" s="99"/>
      <c r="AB33" s="99"/>
      <c r="AC33" s="99"/>
      <c r="AD33" s="99"/>
      <c r="AE33" s="99"/>
      <c r="AF33" s="99"/>
      <c r="AG33" s="242" t="s">
        <v>66</v>
      </c>
      <c r="AH33" s="242"/>
      <c r="AI33" s="96"/>
    </row>
    <row r="34" spans="1:35" ht="15.75">
      <c r="A34" s="596"/>
      <c r="B34" s="774"/>
      <c r="C34" s="774"/>
      <c r="D34" s="774"/>
      <c r="E34" s="775"/>
      <c r="F34" s="98"/>
      <c r="G34" s="98"/>
      <c r="H34" s="98"/>
      <c r="I34" s="98"/>
      <c r="J34" s="98"/>
      <c r="K34" s="98"/>
      <c r="L34" s="98"/>
      <c r="M34" s="98"/>
      <c r="N34" s="98"/>
      <c r="O34" s="98"/>
      <c r="P34" s="99"/>
      <c r="Q34" s="99"/>
      <c r="R34" s="99"/>
      <c r="S34" s="99"/>
      <c r="T34" s="99"/>
      <c r="U34" s="99"/>
      <c r="V34" s="99"/>
      <c r="W34" s="99"/>
      <c r="X34" s="99"/>
      <c r="Y34" s="99"/>
      <c r="Z34" s="99"/>
      <c r="AA34" s="99"/>
      <c r="AB34" s="99"/>
      <c r="AC34" s="99"/>
      <c r="AD34" s="99"/>
      <c r="AE34" s="99"/>
      <c r="AF34" s="99"/>
      <c r="AG34" s="242" t="s">
        <v>67</v>
      </c>
      <c r="AH34" s="242"/>
      <c r="AI34" s="96"/>
    </row>
    <row r="35" spans="1:35" ht="15.75">
      <c r="A35" s="596"/>
      <c r="B35" s="774"/>
      <c r="C35" s="774"/>
      <c r="D35" s="774"/>
      <c r="E35" s="775"/>
      <c r="F35" s="98"/>
      <c r="G35" s="98"/>
      <c r="H35" s="98"/>
      <c r="I35" s="98"/>
      <c r="J35" s="98"/>
      <c r="K35" s="98"/>
      <c r="L35" s="98"/>
      <c r="M35" s="98"/>
      <c r="N35" s="98"/>
      <c r="O35" s="98"/>
      <c r="P35" s="99"/>
      <c r="Q35" s="99"/>
      <c r="R35" s="99"/>
      <c r="S35" s="99"/>
      <c r="T35" s="99"/>
      <c r="U35" s="99"/>
      <c r="V35" s="99"/>
      <c r="W35" s="99"/>
      <c r="X35" s="99"/>
      <c r="Y35" s="99"/>
      <c r="Z35" s="99"/>
      <c r="AA35" s="99"/>
      <c r="AB35" s="99"/>
      <c r="AC35" s="99"/>
      <c r="AD35" s="99"/>
      <c r="AE35" s="99"/>
      <c r="AF35" s="99"/>
      <c r="AG35" s="99"/>
      <c r="AH35" s="99"/>
      <c r="AI35" s="96"/>
    </row>
    <row r="36" spans="1:35" ht="15.75">
      <c r="A36" s="98"/>
      <c r="B36" s="99"/>
      <c r="C36" s="99"/>
      <c r="D36" s="99"/>
      <c r="E36" s="99"/>
      <c r="F36" s="98"/>
      <c r="G36" s="98"/>
      <c r="H36" s="98"/>
      <c r="I36" s="98"/>
      <c r="J36" s="98"/>
      <c r="K36" s="98"/>
      <c r="L36" s="98"/>
      <c r="M36" s="98"/>
      <c r="N36" s="98"/>
      <c r="O36" s="98"/>
      <c r="P36" s="99"/>
      <c r="Q36" s="99"/>
      <c r="R36" s="99"/>
      <c r="S36" s="99"/>
      <c r="T36" s="99"/>
      <c r="U36" s="99"/>
      <c r="V36" s="99"/>
      <c r="W36" s="99"/>
      <c r="X36" s="99"/>
      <c r="Y36" s="99"/>
      <c r="Z36" s="99"/>
      <c r="AA36" s="99"/>
      <c r="AB36" s="99"/>
      <c r="AC36" s="99"/>
      <c r="AD36" s="99"/>
      <c r="AE36" s="99"/>
      <c r="AF36" s="99"/>
      <c r="AG36" s="99"/>
      <c r="AH36" s="99"/>
      <c r="AI36" s="96"/>
    </row>
    <row r="37" spans="1:35" ht="15.75" hidden="1"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6"/>
    </row>
    <row r="38" spans="1:35" ht="15.75" hidden="1"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6"/>
    </row>
    <row r="39" spans="1:35" ht="15" hidden="1" customHeight="1"/>
    <row r="40" spans="1:35" ht="15" hidden="1" customHeight="1"/>
    <row r="41" spans="1:35" ht="15" hidden="1" customHeight="1"/>
    <row r="42" spans="1:35" ht="15" hidden="1" customHeight="1"/>
    <row r="43" spans="1:35" ht="15" hidden="1" customHeight="1"/>
    <row r="44" spans="1:35" ht="15" hidden="1" customHeight="1"/>
    <row r="45" spans="1:35" ht="15" hidden="1" customHeight="1"/>
    <row r="46" spans="1:35" ht="15" hidden="1" customHeight="1"/>
    <row r="47" spans="1:35" ht="15" hidden="1" customHeight="1"/>
    <row r="48" spans="1:35"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15" hidden="1" customHeight="1"/>
    <row r="126" ht="15" hidden="1" customHeight="1"/>
    <row r="127" ht="15" hidden="1" customHeight="1"/>
    <row r="128"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sheetData>
  <mergeCells count="51">
    <mergeCell ref="W7:W10"/>
    <mergeCell ref="X7:X10"/>
    <mergeCell ref="Y7:Y10"/>
    <mergeCell ref="Z7:Z10"/>
    <mergeCell ref="AA7:AA10"/>
    <mergeCell ref="A34:E34"/>
    <mergeCell ref="A35:E35"/>
    <mergeCell ref="M9:M10"/>
    <mergeCell ref="N9:N10"/>
    <mergeCell ref="O9:O10"/>
    <mergeCell ref="F8:F10"/>
    <mergeCell ref="G8:G10"/>
    <mergeCell ref="AD9:AD10"/>
    <mergeCell ref="AF6:AF10"/>
    <mergeCell ref="AG6:AG10"/>
    <mergeCell ref="L7:M8"/>
    <mergeCell ref="N7:O8"/>
    <mergeCell ref="P7:Q8"/>
    <mergeCell ref="L6:O6"/>
    <mergeCell ref="P6:T6"/>
    <mergeCell ref="V6:AA6"/>
    <mergeCell ref="AB6:AB10"/>
    <mergeCell ref="AC6:AC10"/>
    <mergeCell ref="AD6:AE8"/>
    <mergeCell ref="R7:S8"/>
    <mergeCell ref="T7:T10"/>
    <mergeCell ref="AE9:AE10"/>
    <mergeCell ref="P9:P10"/>
    <mergeCell ref="F7:G7"/>
    <mergeCell ref="H7:H10"/>
    <mergeCell ref="I7:I10"/>
    <mergeCell ref="L9:L10"/>
    <mergeCell ref="S9:S10"/>
    <mergeCell ref="Q9:Q10"/>
    <mergeCell ref="R9:R10"/>
    <mergeCell ref="U7:U10"/>
    <mergeCell ref="V7:V10"/>
    <mergeCell ref="A2:G2"/>
    <mergeCell ref="A3:G3"/>
    <mergeCell ref="A4:G4"/>
    <mergeCell ref="L5:O5"/>
    <mergeCell ref="A6:A10"/>
    <mergeCell ref="B6:B10"/>
    <mergeCell ref="C6:G6"/>
    <mergeCell ref="H6:I6"/>
    <mergeCell ref="J6:J10"/>
    <mergeCell ref="K6:K10"/>
    <mergeCell ref="D8:D10"/>
    <mergeCell ref="E8:E10"/>
    <mergeCell ref="C7:C10"/>
    <mergeCell ref="D7:E7"/>
  </mergeCells>
  <conditionalFormatting sqref="B14:B29 K14:K29 H14:I29 P14:AB29">
    <cfRule type="containsBlanks" dxfId="49" priority="14">
      <formula>LEN(TRIM(B14))=0</formula>
    </cfRule>
  </conditionalFormatting>
  <conditionalFormatting sqref="P14:AB29">
    <cfRule type="containsText" dxfId="48" priority="12" operator="containsText" text="N/A">
      <formula>NOT(ISERROR(SEARCH(("N/A"),(P14))))</formula>
    </cfRule>
  </conditionalFormatting>
  <conditionalFormatting sqref="A14:A29 AB14:AC29 C14:G29">
    <cfRule type="containsBlanks" dxfId="47" priority="13">
      <formula>LEN(TRIM(A14))=0</formula>
    </cfRule>
  </conditionalFormatting>
  <conditionalFormatting sqref="J14:J29">
    <cfRule type="containsBlanks" dxfId="46" priority="11">
      <formula>LEN(TRIM(J14))=0</formula>
    </cfRule>
  </conditionalFormatting>
  <conditionalFormatting sqref="AD14:AH29">
    <cfRule type="containsBlanks" dxfId="45" priority="10">
      <formula>LEN(TRIM(AD14))=0</formula>
    </cfRule>
  </conditionalFormatting>
  <conditionalFormatting sqref="AD14:AH29">
    <cfRule type="containsText" dxfId="44" priority="9" operator="containsText" text="N/A">
      <formula>NOT(ISERROR(SEARCH(("N/A"),(AD14))))</formula>
    </cfRule>
  </conditionalFormatting>
  <conditionalFormatting sqref="B13 K13 H13:I13 P13:Z13 AB13">
    <cfRule type="containsBlanks" dxfId="43" priority="8">
      <formula>LEN(TRIM(B13))=0</formula>
    </cfRule>
  </conditionalFormatting>
  <conditionalFormatting sqref="P13:Z13 AB13">
    <cfRule type="containsText" dxfId="42" priority="6" operator="containsText" text="N/A">
      <formula>NOT(ISERROR(SEARCH(("N/A"),(P13))))</formula>
    </cfRule>
  </conditionalFormatting>
  <conditionalFormatting sqref="A13 AB13:AC13 C13:G13">
    <cfRule type="containsBlanks" dxfId="41" priority="7">
      <formula>LEN(TRIM(A13))=0</formula>
    </cfRule>
  </conditionalFormatting>
  <conditionalFormatting sqref="J13">
    <cfRule type="containsBlanks" dxfId="40" priority="5">
      <formula>LEN(TRIM(J13))=0</formula>
    </cfRule>
  </conditionalFormatting>
  <conditionalFormatting sqref="AD13:AE13 AG13:AH13">
    <cfRule type="containsBlanks" dxfId="39" priority="4">
      <formula>LEN(TRIM(AD13))=0</formula>
    </cfRule>
  </conditionalFormatting>
  <conditionalFormatting sqref="AD13:AE13 AG13:AH13">
    <cfRule type="containsText" dxfId="38" priority="3" operator="containsText" text="N/A">
      <formula>NOT(ISERROR(SEARCH(("N/A"),(AD13))))</formula>
    </cfRule>
  </conditionalFormatting>
  <conditionalFormatting sqref="AF13">
    <cfRule type="containsBlanks" dxfId="37" priority="2">
      <formula>LEN(TRIM(AF13))=0</formula>
    </cfRule>
  </conditionalFormatting>
  <conditionalFormatting sqref="AF13">
    <cfRule type="containsText" dxfId="36" priority="1" operator="containsText" text="N/A">
      <formula>NOT(ISERROR(SEARCH(("N/A"),(AF13))))</formula>
    </cfRule>
  </conditionalFormatting>
  <dataValidations count="9">
    <dataValidation type="list" allowBlank="1" showInputMessage="1" showErrorMessage="1" sqref="AC13:AC28" xr:uid="{4547CAE5-05B2-442C-A9AE-D69679FD1AC8}">
      <formula1>"Solar, Geothermal,Wind,Biomass,Hydropower"</formula1>
    </dataValidation>
    <dataValidation type="list" allowBlank="1" showInputMessage="1" showErrorMessage="1" prompt="Click and enter a value from the list of items" sqref="I13:I28" xr:uid="{04A79D27-9884-426E-878C-B9F78DCED6CD}">
      <formula1>"New Investment, Expansion"</formula1>
    </dataValidation>
    <dataValidation type="list" allowBlank="1" showInputMessage="1" showErrorMessage="1" prompt="Click and enter a value from the list of items" sqref="J13:J28" xr:uid="{3DBE820B-8CCF-4D76-BE74-1ABECC82E7E4}">
      <formula1>"Y,N"</formula1>
    </dataValidation>
    <dataValidation type="list" allowBlank="1" showInputMessage="1" showErrorMessage="1" prompt="Click and enter a value from the list of items" sqref="H29:J29" xr:uid="{EBF26551-797F-4F5C-AD5E-89DA55F672B4}">
      <formula1>"CREATE-New,CREATE-Expansion,Transitory,Not Applicable"</formula1>
    </dataValidation>
    <dataValidation type="list" allowBlank="1" showInputMessage="1" showErrorMessage="1" prompt="Click and enter a value from the list of items" sqref="I13:I28" xr:uid="{ED0352BC-56B3-4B49-9873-A7A5655FD50A}">
      <formula1>"New Investment, Additional Investment"</formula1>
    </dataValidation>
    <dataValidation type="list" allowBlank="1" showInputMessage="1" showErrorMessage="1" prompt="Click and enter a value from the list of items" sqref="H13:H28" xr:uid="{0D9412F4-2E42-4120-81F9-07051C74968A}">
      <formula1>"RE Developer, RE Developer (Hybrid and Co-generation Systems), Manufacturers/ fabricators/suppliers of RE equipment/components, Engaged in plantation of biomass resources, Others"</formula1>
    </dataValidation>
    <dataValidation type="list" allowBlank="1" showInputMessage="1" showErrorMessage="1" sqref="T13:T28 V13:Z28 AB13:AB29" xr:uid="{F94EA5E3-9DDD-4ECC-826B-E3141B168285}">
      <formula1>"Y,N"</formula1>
    </dataValidation>
    <dataValidation type="custom" allowBlank="1" showDropDown="1" sqref="K13:K29 G13:G29 E13:E29" xr:uid="{E1A16CA1-E145-49BF-9459-E60B7640F999}">
      <formula1>OR(NOT(ISERROR(DATEVALUE(E13))), AND(ISNUMBER(E13), LEFT(CELL("format", E13))="D"))</formula1>
    </dataValidation>
    <dataValidation type="list" allowBlank="1" showErrorMessage="1" sqref="B13:B29" xr:uid="{C6020178-579D-4C42-95C9-A71EC134C40B}">
      <formula1>"AFAB,APECO,BCDA,BOI,CDC,CEZA,JHMC,PEZA,PHIVIDEC,PPMC,RBOI,SBMA,TIEZA,ZCSEZA"</formula1>
    </dataValidation>
  </dataValidations>
  <hyperlinks>
    <hyperlink ref="A6" location="Google_Sheet_Link_292470300" display="TIN" xr:uid="{12E3DF62-7B54-48BE-9A29-3C0FE869A597}"/>
    <hyperlink ref="B6" location="Google_Sheet_Link_1094982544" display="IPA" xr:uid="{E20384E9-36B6-470B-B824-C236A81238E9}"/>
    <hyperlink ref="C6" location="Google_Sheet_Link_1864330694" display="COR/CRTE" xr:uid="{3873A7DA-2630-4FBB-8639-526437EE415C}"/>
    <hyperlink ref="H6" location="Google_Sheet_Link_2117259031" display="Registration classification" xr:uid="{F39A4452-ED2F-4B59-80BD-E661149781C8}"/>
    <hyperlink ref="K6" location="Google_Sheet_Link_676411683" display="End of taxable year" xr:uid="{B2F8B0C4-20A6-4971-8F57-F998C9A88421}"/>
    <hyperlink ref="L6" location="Google_Sheet_Link_375255760" display="Duration of incentives (in years)" xr:uid="{8F7654E6-C2FA-4D6D-91B9-FF1C8EBBFCE0}"/>
    <hyperlink ref="P6" location="Google_Sheet_Link_375255760" display="Entitlement to tax incentives" xr:uid="{1090307C-FBD1-42E3-9DF6-1E47A2A3AF1E}"/>
    <hyperlink ref="C7" location="Google_Sheet_Link_38325614" display="Project/Activity Name" xr:uid="{53143ADB-5838-48F9-809D-CA9AF5946766}"/>
    <hyperlink ref="P7" location="Google_Sheet_Link_117052872" display="Income tax holiday" xr:uid="{2F6C0F32-E624-4BD3-AA62-D8FBE57AE135}"/>
    <hyperlink ref="R7" location="Google_Sheet_Link_334085091" display="Duty exemption" xr:uid="{9138D5E0-01A1-4C1A-8324-9E3386FB25EF}"/>
    <hyperlink ref="AR8" location="Google_Sheet_Link_656338442" display="Duty exemption" xr:uid="{5DFC64B7-F6C5-4774-8202-384CBF40D053}"/>
    <hyperlink ref="AP8" location="Google_Sheet_Link_1458410495" display="VAT exemption and zero-rating" xr:uid="{25C5F13B-7448-4231-8A3A-57A39B3750A2}"/>
    <hyperlink ref="AN8" location="Google_Sheet_Link_2101172733" display="Special corporate income tax" xr:uid="{D274B9F5-21E4-49FB-8A8F-CE5E40007AAD}"/>
    <hyperlink ref="AL8" location="Google_Sheet_Link_2137644414" display="Enhanced deductions" xr:uid="{78331BDC-1F92-4E68-88AB-8E99E2CEA4B0}"/>
    <hyperlink ref="AJ8" location="Google_Sheet_Link_632358672" display="Income tax holiday extension" xr:uid="{96D22AAF-F31F-4540-A935-3480C2CC2ADE}"/>
    <hyperlink ref="AN6" location="Google_Sheet_Link_375255760" display="Entitlement to tax incentives" xr:uid="{E1E75B1E-C8EC-4F56-B4E0-70A8DC6896C6}"/>
    <hyperlink ref="U7" location="Google_Sheet_Link_23411826" display="Other tax incentives applicable" xr:uid="{35C99DB2-6663-4AFF-B7A0-3A636D84657F}"/>
    <hyperlink ref="U8" location="Google_Sheet_Link_797197632" display="Income tax holiday" xr:uid="{B5F0DC44-6A3C-441C-B4DE-D457BC96DEAF}"/>
    <hyperlink ref="U6" location="Google_Sheet_Link_375255760" display="Entitlement to tax incentives" xr:uid="{BBB31E8C-AC07-48D2-8E77-4E48E1A4B65C}"/>
    <hyperlink ref="AD6" location="Google_Sheet_Link_117052872" display="Income tax holiday" xr:uid="{1DBD0578-8688-4B92-B4AE-BF269582DB34}"/>
  </hyperlink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AL37"/>
  <sheetViews>
    <sheetView topLeftCell="E9" workbookViewId="0">
      <selection activeCell="L30" sqref="L30"/>
    </sheetView>
  </sheetViews>
  <sheetFormatPr defaultColWidth="0" defaultRowHeight="15" customHeight="1" zeroHeight="1" outlineLevelRow="1"/>
  <cols>
    <col min="1" max="37" width="15.75" style="32" customWidth="1"/>
    <col min="38" max="38" width="2.25" style="32" customWidth="1"/>
    <col min="39" max="16384" width="11.25" style="32" hidden="1"/>
  </cols>
  <sheetData>
    <row r="1" spans="1:38" ht="15.75">
      <c r="A1" s="302"/>
      <c r="B1" s="302"/>
      <c r="C1" s="302"/>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row>
    <row r="2" spans="1:38" ht="15" customHeight="1">
      <c r="A2" s="714" t="s">
        <v>618</v>
      </c>
      <c r="B2" s="767"/>
      <c r="C2" s="767"/>
      <c r="D2" s="767"/>
      <c r="E2" s="767"/>
      <c r="F2" s="767"/>
      <c r="G2" s="767"/>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19"/>
      <c r="AK2" s="119"/>
      <c r="AL2" s="119"/>
    </row>
    <row r="3" spans="1:38" ht="15" customHeight="1">
      <c r="A3" s="714" t="s">
        <v>1</v>
      </c>
      <c r="B3" s="767"/>
      <c r="C3" s="767"/>
      <c r="D3" s="767"/>
      <c r="E3" s="767"/>
      <c r="F3" s="767"/>
      <c r="G3" s="767"/>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19"/>
      <c r="AK3" s="119"/>
      <c r="AL3" s="119"/>
    </row>
    <row r="4" spans="1:38" ht="15.75">
      <c r="A4" s="714" t="s">
        <v>619</v>
      </c>
      <c r="B4" s="767"/>
      <c r="C4" s="767"/>
      <c r="D4" s="767"/>
      <c r="E4" s="767"/>
      <c r="F4" s="767"/>
      <c r="G4" s="767"/>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row>
    <row r="5" spans="1:38" ht="15.75">
      <c r="A5" s="313"/>
      <c r="B5" s="313"/>
      <c r="C5" s="119"/>
      <c r="D5" s="119"/>
      <c r="E5" s="323"/>
      <c r="F5" s="119"/>
      <c r="G5" s="119"/>
      <c r="H5" s="119"/>
      <c r="I5" s="119"/>
      <c r="J5" s="119"/>
      <c r="K5" s="119"/>
      <c r="L5" s="119"/>
      <c r="M5" s="119"/>
      <c r="N5" s="119"/>
      <c r="O5" s="119"/>
      <c r="P5" s="119"/>
      <c r="Q5" s="119"/>
      <c r="R5" s="119"/>
      <c r="S5" s="119"/>
      <c r="U5" s="119"/>
      <c r="V5" s="119"/>
      <c r="W5" s="119"/>
      <c r="X5" s="119"/>
      <c r="Y5" s="119"/>
      <c r="Z5" s="119"/>
      <c r="AA5" s="119"/>
      <c r="AB5" s="119"/>
      <c r="AC5" s="119"/>
      <c r="AD5" s="119"/>
      <c r="AE5" s="119"/>
      <c r="AF5" s="119"/>
      <c r="AG5" s="119"/>
      <c r="AH5" s="119"/>
      <c r="AI5" s="119"/>
      <c r="AJ5" s="119"/>
      <c r="AK5" s="119"/>
      <c r="AL5" s="119"/>
    </row>
    <row r="6" spans="1:38" ht="15.75">
      <c r="A6" s="715" t="s">
        <v>8</v>
      </c>
      <c r="B6" s="716" t="s">
        <v>9</v>
      </c>
      <c r="C6" s="721" t="s">
        <v>21</v>
      </c>
      <c r="D6" s="749" t="s">
        <v>620</v>
      </c>
      <c r="E6" s="780"/>
      <c r="F6" s="780"/>
      <c r="G6" s="780"/>
      <c r="H6" s="752" t="str">
        <f>D6</f>
        <v>Direct employment for the duration of the calendar year</v>
      </c>
      <c r="I6" s="780"/>
      <c r="J6" s="780"/>
      <c r="K6" s="780"/>
      <c r="L6" s="752" t="str">
        <f>D6</f>
        <v>Direct employment for the duration of the calendar year</v>
      </c>
      <c r="M6" s="780"/>
      <c r="N6" s="780"/>
      <c r="O6" s="780"/>
      <c r="P6" s="753" t="str">
        <f>D6</f>
        <v>Direct employment for the duration of the calendar year</v>
      </c>
      <c r="Q6" s="799"/>
      <c r="R6" s="799"/>
      <c r="S6" s="799"/>
      <c r="T6" s="725" t="s">
        <v>621</v>
      </c>
      <c r="U6" s="780"/>
      <c r="V6" s="780"/>
      <c r="W6" s="780"/>
      <c r="X6" s="754" t="s">
        <v>621</v>
      </c>
      <c r="Y6" s="799"/>
      <c r="Z6" s="799"/>
      <c r="AA6" s="799"/>
      <c r="AB6" s="754" t="s">
        <v>621</v>
      </c>
      <c r="AC6" s="799"/>
      <c r="AD6" s="799"/>
      <c r="AE6" s="799"/>
      <c r="AF6" s="631" t="s">
        <v>621</v>
      </c>
      <c r="AG6" s="780"/>
      <c r="AH6" s="780"/>
      <c r="AI6" s="780"/>
      <c r="AJ6" s="718" t="s">
        <v>336</v>
      </c>
      <c r="AK6" s="782"/>
      <c r="AL6" s="119"/>
    </row>
    <row r="7" spans="1:38" ht="15.75">
      <c r="A7" s="801"/>
      <c r="B7" s="786"/>
      <c r="C7" s="786"/>
      <c r="D7" s="750" t="s">
        <v>622</v>
      </c>
      <c r="E7" s="787"/>
      <c r="F7" s="787"/>
      <c r="G7" s="787"/>
      <c r="H7" s="710" t="s">
        <v>622</v>
      </c>
      <c r="I7" s="787"/>
      <c r="J7" s="787"/>
      <c r="K7" s="788"/>
      <c r="L7" s="627" t="s">
        <v>623</v>
      </c>
      <c r="M7" s="787"/>
      <c r="N7" s="787"/>
      <c r="O7" s="787"/>
      <c r="P7" s="609" t="s">
        <v>623</v>
      </c>
      <c r="Q7" s="787"/>
      <c r="R7" s="787"/>
      <c r="S7" s="788"/>
      <c r="T7" s="618" t="s">
        <v>622</v>
      </c>
      <c r="U7" s="787"/>
      <c r="V7" s="787"/>
      <c r="W7" s="787"/>
      <c r="X7" s="756" t="s">
        <v>622</v>
      </c>
      <c r="Y7" s="787"/>
      <c r="Z7" s="787"/>
      <c r="AA7" s="788"/>
      <c r="AB7" s="622" t="s">
        <v>623</v>
      </c>
      <c r="AC7" s="787"/>
      <c r="AD7" s="787"/>
      <c r="AE7" s="787"/>
      <c r="AF7" s="755" t="s">
        <v>623</v>
      </c>
      <c r="AG7" s="787"/>
      <c r="AH7" s="787"/>
      <c r="AI7" s="788"/>
      <c r="AJ7" s="608" t="s">
        <v>622</v>
      </c>
      <c r="AK7" s="705" t="s">
        <v>623</v>
      </c>
      <c r="AL7" s="119"/>
    </row>
    <row r="8" spans="1:38" ht="15.75">
      <c r="A8" s="801"/>
      <c r="B8" s="786"/>
      <c r="C8" s="786"/>
      <c r="D8" s="633" t="s">
        <v>624</v>
      </c>
      <c r="E8" s="803"/>
      <c r="F8" s="803"/>
      <c r="G8" s="789"/>
      <c r="H8" s="634" t="s">
        <v>625</v>
      </c>
      <c r="I8" s="803"/>
      <c r="J8" s="803"/>
      <c r="K8" s="789"/>
      <c r="L8" s="707" t="s">
        <v>624</v>
      </c>
      <c r="M8" s="803"/>
      <c r="N8" s="803"/>
      <c r="O8" s="789"/>
      <c r="P8" s="712" t="s">
        <v>625</v>
      </c>
      <c r="Q8" s="803"/>
      <c r="R8" s="803"/>
      <c r="S8" s="789"/>
      <c r="T8" s="740" t="s">
        <v>624</v>
      </c>
      <c r="U8" s="803"/>
      <c r="V8" s="803"/>
      <c r="W8" s="789"/>
      <c r="X8" s="751" t="s">
        <v>625</v>
      </c>
      <c r="Y8" s="803"/>
      <c r="Z8" s="803"/>
      <c r="AA8" s="789"/>
      <c r="AB8" s="737" t="s">
        <v>624</v>
      </c>
      <c r="AC8" s="803"/>
      <c r="AD8" s="803"/>
      <c r="AE8" s="789"/>
      <c r="AF8" s="751" t="s">
        <v>625</v>
      </c>
      <c r="AG8" s="803"/>
      <c r="AH8" s="803"/>
      <c r="AI8" s="789"/>
      <c r="AJ8" s="786"/>
      <c r="AK8" s="790"/>
      <c r="AL8" s="119"/>
    </row>
    <row r="9" spans="1:38" ht="15.75">
      <c r="A9" s="801"/>
      <c r="B9" s="786"/>
      <c r="C9" s="786"/>
      <c r="D9" s="805"/>
      <c r="E9" s="813"/>
      <c r="F9" s="813"/>
      <c r="G9" s="812"/>
      <c r="H9" s="805"/>
      <c r="I9" s="813"/>
      <c r="J9" s="813"/>
      <c r="K9" s="812"/>
      <c r="L9" s="805"/>
      <c r="M9" s="813"/>
      <c r="N9" s="813"/>
      <c r="O9" s="812"/>
      <c r="P9" s="805"/>
      <c r="Q9" s="813"/>
      <c r="R9" s="813"/>
      <c r="S9" s="812"/>
      <c r="T9" s="805"/>
      <c r="U9" s="813"/>
      <c r="V9" s="813"/>
      <c r="W9" s="812"/>
      <c r="X9" s="805"/>
      <c r="Y9" s="813"/>
      <c r="Z9" s="813"/>
      <c r="AA9" s="812"/>
      <c r="AB9" s="805"/>
      <c r="AC9" s="813"/>
      <c r="AD9" s="813"/>
      <c r="AE9" s="812"/>
      <c r="AF9" s="805"/>
      <c r="AG9" s="813"/>
      <c r="AH9" s="813"/>
      <c r="AI9" s="812"/>
      <c r="AJ9" s="786"/>
      <c r="AK9" s="790"/>
      <c r="AL9" s="119"/>
    </row>
    <row r="10" spans="1:38" ht="66.75" customHeight="1">
      <c r="A10" s="801"/>
      <c r="B10" s="786"/>
      <c r="C10" s="793"/>
      <c r="D10" s="324" t="s">
        <v>626</v>
      </c>
      <c r="E10" s="324" t="s">
        <v>627</v>
      </c>
      <c r="F10" s="324" t="s">
        <v>628</v>
      </c>
      <c r="G10" s="87" t="s">
        <v>629</v>
      </c>
      <c r="H10" s="325" t="s">
        <v>626</v>
      </c>
      <c r="I10" s="325" t="s">
        <v>627</v>
      </c>
      <c r="J10" s="325" t="s">
        <v>628</v>
      </c>
      <c r="K10" s="325" t="str">
        <f>$G$10</f>
        <v>Average compensation for the year per employee</v>
      </c>
      <c r="L10" s="326" t="s">
        <v>626</v>
      </c>
      <c r="M10" s="326" t="s">
        <v>627</v>
      </c>
      <c r="N10" s="326" t="s">
        <v>628</v>
      </c>
      <c r="O10" s="326" t="str">
        <f>$G$10</f>
        <v>Average compensation for the year per employee</v>
      </c>
      <c r="P10" s="325" t="s">
        <v>626</v>
      </c>
      <c r="Q10" s="325" t="s">
        <v>627</v>
      </c>
      <c r="R10" s="325" t="s">
        <v>628</v>
      </c>
      <c r="S10" s="325" t="str">
        <f>$G$10</f>
        <v>Average compensation for the year per employee</v>
      </c>
      <c r="T10" s="327" t="s">
        <v>626</v>
      </c>
      <c r="U10" s="327" t="s">
        <v>627</v>
      </c>
      <c r="V10" s="327" t="s">
        <v>628</v>
      </c>
      <c r="W10" s="327" t="str">
        <f>$G$10</f>
        <v>Average compensation for the year per employee</v>
      </c>
      <c r="X10" s="328" t="s">
        <v>626</v>
      </c>
      <c r="Y10" s="328" t="s">
        <v>627</v>
      </c>
      <c r="Z10" s="328" t="s">
        <v>628</v>
      </c>
      <c r="AA10" s="328" t="str">
        <f>$G$10</f>
        <v>Average compensation for the year per employee</v>
      </c>
      <c r="AB10" s="329" t="s">
        <v>626</v>
      </c>
      <c r="AC10" s="329" t="s">
        <v>627</v>
      </c>
      <c r="AD10" s="329" t="s">
        <v>628</v>
      </c>
      <c r="AE10" s="329" t="str">
        <f>$G$10</f>
        <v>Average compensation for the year per employee</v>
      </c>
      <c r="AF10" s="328" t="s">
        <v>626</v>
      </c>
      <c r="AG10" s="328" t="s">
        <v>627</v>
      </c>
      <c r="AH10" s="328" t="s">
        <v>628</v>
      </c>
      <c r="AI10" s="328" t="str">
        <f>$G$10</f>
        <v>Average compensation for the year per employee</v>
      </c>
      <c r="AJ10" s="793"/>
      <c r="AK10" s="794"/>
      <c r="AL10" s="119"/>
    </row>
    <row r="11" spans="1:38" ht="15.75">
      <c r="A11" s="192" t="s">
        <v>43</v>
      </c>
      <c r="B11" s="79"/>
      <c r="C11" s="84"/>
      <c r="D11" s="88"/>
      <c r="E11" s="88"/>
      <c r="F11" s="88" t="s">
        <v>444</v>
      </c>
      <c r="G11" s="88" t="str">
        <f>CONCATENATE(IF(MID(F12,3,1)=")",MID(F12,2,1),MID(F12,2,2)),"/",IF(MID(D12,3,1)=")",MID(D12,2,1),MID(D12,2,2)))</f>
        <v>F/D</v>
      </c>
      <c r="H11" s="89"/>
      <c r="I11" s="89"/>
      <c r="J11" s="89" t="s">
        <v>444</v>
      </c>
      <c r="K11" s="89" t="str">
        <f>CONCATENATE(IF(MID(J12,3,1)=")",MID(J12,2,1),MID(J12,2,2)),"/",IF(MID(H12,3,1)=")",MID(H12,2,1),MID(H12,2,2)))</f>
        <v>J/H</v>
      </c>
      <c r="L11" s="90"/>
      <c r="M11" s="90"/>
      <c r="N11" s="90" t="s">
        <v>444</v>
      </c>
      <c r="O11" s="90" t="str">
        <f>CONCATENATE(IF(MID(N12,3,1)=")",MID(N12,2,1),MID(N12,2,2)),"/",IF(MID(L12,3,1)=")",MID(L12,2,1),MID(L12,2,2)))</f>
        <v>N/L</v>
      </c>
      <c r="P11" s="89"/>
      <c r="Q11" s="89"/>
      <c r="R11" s="89" t="s">
        <v>444</v>
      </c>
      <c r="S11" s="89" t="str">
        <f>CONCATENATE(IF(MID(R12,3,1)=")",MID(R12,2,1),MID(R12,2,2)),"/",IF(MID(P12,3,1)=")",MID(P12,2,1),MID(P12,2,2)))</f>
        <v>R/P</v>
      </c>
      <c r="T11" s="91"/>
      <c r="U11" s="91"/>
      <c r="V11" s="91" t="s">
        <v>444</v>
      </c>
      <c r="W11" s="91" t="str">
        <f>CONCATENATE(IF(MID(V12,3,1)=")",MID(V12,2,1),MID(V12,2,2)),"/",IF(MID(T12,3,1)=")",MID(T12,2,1),MID(T12,2,2)))</f>
        <v>V/T</v>
      </c>
      <c r="X11" s="92"/>
      <c r="Y11" s="92"/>
      <c r="Z11" s="92" t="s">
        <v>444</v>
      </c>
      <c r="AA11" s="92" t="str">
        <f>CONCATENATE(IF(MID(Z12,3,1)=")",MID(Z12,2,1),MID(Z12,2,2)),"/",IF(MID(X12,3,1)=")",MID(X12,2,1),MID(X12,2,2)))</f>
        <v>Z/X</v>
      </c>
      <c r="AB11" s="93"/>
      <c r="AC11" s="93"/>
      <c r="AD11" s="93"/>
      <c r="AE11" s="93" t="str">
        <f>CONCATENATE(IF(MID(AD12,3,1)=")",MID(AD12,2,1),MID(AD12,2,2)),"/",IF(MID(AB12,3,1)=")",MID(AB12,2,1),MID(AB12,2,2)))</f>
        <v>AD/AB</v>
      </c>
      <c r="AF11" s="92"/>
      <c r="AG11" s="92"/>
      <c r="AH11" s="92"/>
      <c r="AI11" s="92" t="str">
        <f>CONCATENATE(IF(MID(AH12,3,1)=")",MID(AH12,2,1),MID(AH12,2,2)),"/",IF(MID(AF12,3,1)=")",MID(AF12,2,1),MID(AF12,2,2)))</f>
        <v>AH/AF</v>
      </c>
      <c r="AJ11" s="79"/>
      <c r="AK11" s="193"/>
      <c r="AL11" s="119"/>
    </row>
    <row r="12" spans="1:38" ht="15.75">
      <c r="A12" s="125" t="str">
        <f t="shared" ref="A12:AK12" si="0">CONCATENATE("(",MID(ADDRESS(ROW(),COLUMN()),2,SEARCH("$",ADDRESS(ROW(),COLUMN()),2)-2),")")</f>
        <v>(A)</v>
      </c>
      <c r="B12" s="11" t="str">
        <f t="shared" si="0"/>
        <v>(B)</v>
      </c>
      <c r="C12" s="12" t="str">
        <f t="shared" si="0"/>
        <v>(C)</v>
      </c>
      <c r="D12" s="11" t="str">
        <f t="shared" si="0"/>
        <v>(D)</v>
      </c>
      <c r="E12" s="11" t="str">
        <f t="shared" si="0"/>
        <v>(E)</v>
      </c>
      <c r="F12" s="11" t="str">
        <f t="shared" si="0"/>
        <v>(F)</v>
      </c>
      <c r="G12" s="11" t="str">
        <f t="shared" si="0"/>
        <v>(G)</v>
      </c>
      <c r="H12" s="77" t="str">
        <f t="shared" si="0"/>
        <v>(H)</v>
      </c>
      <c r="I12" s="77" t="str">
        <f t="shared" si="0"/>
        <v>(I)</v>
      </c>
      <c r="J12" s="77" t="str">
        <f t="shared" si="0"/>
        <v>(J)</v>
      </c>
      <c r="K12" s="77" t="str">
        <f t="shared" si="0"/>
        <v>(K)</v>
      </c>
      <c r="L12" s="72" t="str">
        <f t="shared" si="0"/>
        <v>(L)</v>
      </c>
      <c r="M12" s="72" t="str">
        <f t="shared" si="0"/>
        <v>(M)</v>
      </c>
      <c r="N12" s="72" t="str">
        <f t="shared" si="0"/>
        <v>(N)</v>
      </c>
      <c r="O12" s="72" t="str">
        <f t="shared" si="0"/>
        <v>(O)</v>
      </c>
      <c r="P12" s="77" t="str">
        <f t="shared" si="0"/>
        <v>(P)</v>
      </c>
      <c r="Q12" s="77" t="str">
        <f t="shared" si="0"/>
        <v>(Q)</v>
      </c>
      <c r="R12" s="77" t="str">
        <f t="shared" si="0"/>
        <v>(R)</v>
      </c>
      <c r="S12" s="77" t="str">
        <f t="shared" si="0"/>
        <v>(S)</v>
      </c>
      <c r="T12" s="12" t="str">
        <f t="shared" si="0"/>
        <v>(T)</v>
      </c>
      <c r="U12" s="12" t="str">
        <f t="shared" si="0"/>
        <v>(U)</v>
      </c>
      <c r="V12" s="12" t="str">
        <f t="shared" si="0"/>
        <v>(V)</v>
      </c>
      <c r="W12" s="12" t="str">
        <f t="shared" si="0"/>
        <v>(W)</v>
      </c>
      <c r="X12" s="83" t="str">
        <f t="shared" si="0"/>
        <v>(X)</v>
      </c>
      <c r="Y12" s="83" t="str">
        <f t="shared" si="0"/>
        <v>(Y)</v>
      </c>
      <c r="Z12" s="83" t="str">
        <f t="shared" si="0"/>
        <v>(Z)</v>
      </c>
      <c r="AA12" s="83" t="str">
        <f t="shared" si="0"/>
        <v>(AA)</v>
      </c>
      <c r="AB12" s="73" t="str">
        <f t="shared" si="0"/>
        <v>(AB)</v>
      </c>
      <c r="AC12" s="73" t="str">
        <f t="shared" si="0"/>
        <v>(AC)</v>
      </c>
      <c r="AD12" s="73" t="str">
        <f t="shared" si="0"/>
        <v>(AD)</v>
      </c>
      <c r="AE12" s="73" t="str">
        <f t="shared" si="0"/>
        <v>(AE)</v>
      </c>
      <c r="AF12" s="83" t="str">
        <f t="shared" si="0"/>
        <v>(AF)</v>
      </c>
      <c r="AG12" s="83" t="str">
        <f t="shared" si="0"/>
        <v>(AG)</v>
      </c>
      <c r="AH12" s="83" t="str">
        <f t="shared" si="0"/>
        <v>(AH)</v>
      </c>
      <c r="AI12" s="83" t="str">
        <f t="shared" si="0"/>
        <v>(AI)</v>
      </c>
      <c r="AJ12" s="11" t="str">
        <f t="shared" si="0"/>
        <v>(AJ)</v>
      </c>
      <c r="AK12" s="194" t="str">
        <f t="shared" si="0"/>
        <v>(AK)</v>
      </c>
      <c r="AL12" s="119"/>
    </row>
    <row r="13" spans="1:38" ht="15.75" outlineLevel="1">
      <c r="A13" s="195" t="s">
        <v>630</v>
      </c>
      <c r="B13" s="52" t="s">
        <v>52</v>
      </c>
      <c r="C13" s="45" t="s">
        <v>53</v>
      </c>
      <c r="D13" s="60">
        <v>25</v>
      </c>
      <c r="E13" s="61" t="s">
        <v>631</v>
      </c>
      <c r="F13" s="62">
        <v>25000000</v>
      </c>
      <c r="G13" s="63">
        <v>1000000</v>
      </c>
      <c r="H13" s="60">
        <v>11</v>
      </c>
      <c r="I13" s="61" t="s">
        <v>632</v>
      </c>
      <c r="J13" s="62">
        <v>60000000</v>
      </c>
      <c r="K13" s="63">
        <v>5454545.4545454541</v>
      </c>
      <c r="L13" s="60">
        <v>0</v>
      </c>
      <c r="M13" s="64">
        <v>0</v>
      </c>
      <c r="N13" s="62">
        <v>0</v>
      </c>
      <c r="O13" s="63" t="s">
        <v>514</v>
      </c>
      <c r="P13" s="65">
        <v>0</v>
      </c>
      <c r="Q13" s="61" t="s">
        <v>633</v>
      </c>
      <c r="R13" s="66">
        <v>0</v>
      </c>
      <c r="S13" s="63" t="s">
        <v>514</v>
      </c>
      <c r="T13" s="60">
        <v>20</v>
      </c>
      <c r="U13" s="65">
        <v>50000</v>
      </c>
      <c r="V13" s="62">
        <v>25000000</v>
      </c>
      <c r="W13" s="63">
        <v>1250000</v>
      </c>
      <c r="X13" s="65">
        <v>10</v>
      </c>
      <c r="Y13" s="65">
        <v>20000</v>
      </c>
      <c r="Z13" s="62">
        <v>20000000</v>
      </c>
      <c r="AA13" s="63">
        <v>2000000</v>
      </c>
      <c r="AB13" s="60">
        <v>0</v>
      </c>
      <c r="AC13" s="60">
        <v>0</v>
      </c>
      <c r="AD13" s="53">
        <v>0</v>
      </c>
      <c r="AE13" s="63" t="s">
        <v>514</v>
      </c>
      <c r="AF13" s="60">
        <v>0</v>
      </c>
      <c r="AG13" s="60">
        <v>0</v>
      </c>
      <c r="AH13" s="62">
        <v>0</v>
      </c>
      <c r="AI13" s="63" t="s">
        <v>514</v>
      </c>
      <c r="AJ13" s="60">
        <v>50</v>
      </c>
      <c r="AK13" s="196">
        <v>0</v>
      </c>
      <c r="AL13" s="119"/>
    </row>
    <row r="14" spans="1:38" ht="15.75">
      <c r="A14" s="181"/>
      <c r="B14" s="182"/>
      <c r="C14" s="183"/>
      <c r="D14" s="197"/>
      <c r="E14" s="198"/>
      <c r="F14" s="184"/>
      <c r="G14" s="191"/>
      <c r="H14" s="197"/>
      <c r="I14" s="198"/>
      <c r="J14" s="184"/>
      <c r="K14" s="191"/>
      <c r="L14" s="199"/>
      <c r="M14" s="182"/>
      <c r="N14" s="182"/>
      <c r="O14" s="191"/>
      <c r="P14" s="200"/>
      <c r="Q14" s="201"/>
      <c r="R14" s="202"/>
      <c r="S14" s="191"/>
      <c r="T14" s="200"/>
      <c r="U14" s="200"/>
      <c r="V14" s="202"/>
      <c r="W14" s="191"/>
      <c r="X14" s="197"/>
      <c r="Y14" s="197"/>
      <c r="Z14" s="184"/>
      <c r="AA14" s="191"/>
      <c r="AB14" s="197"/>
      <c r="AC14" s="197"/>
      <c r="AD14" s="203"/>
      <c r="AE14" s="191"/>
      <c r="AF14" s="200"/>
      <c r="AG14" s="200"/>
      <c r="AH14" s="202"/>
      <c r="AI14" s="191"/>
      <c r="AJ14" s="197"/>
      <c r="AK14" s="204"/>
      <c r="AL14" s="119"/>
    </row>
    <row r="15" spans="1:38" ht="15.75">
      <c r="A15" s="126"/>
      <c r="B15" s="104"/>
      <c r="C15" s="127"/>
      <c r="D15" s="205"/>
      <c r="E15" s="206"/>
      <c r="F15" s="207"/>
      <c r="G15" s="46" t="str">
        <f t="shared" ref="G14:G29" si="1">IFERROR(F15/D15,"")</f>
        <v/>
      </c>
      <c r="H15" s="205"/>
      <c r="I15" s="206"/>
      <c r="J15" s="207"/>
      <c r="K15" s="46" t="str">
        <f t="shared" ref="K14:K29" si="2">IFERROR(J15/H15,"")</f>
        <v/>
      </c>
      <c r="L15" s="205"/>
      <c r="M15" s="208"/>
      <c r="N15" s="207"/>
      <c r="O15" s="46" t="str">
        <f t="shared" ref="O14:O29" si="3">IFERROR(N15/L15,"")</f>
        <v/>
      </c>
      <c r="P15" s="205"/>
      <c r="Q15" s="206"/>
      <c r="R15" s="207"/>
      <c r="S15" s="46" t="str">
        <f t="shared" ref="S14:S29" si="4">IFERROR(R15/P15,"")</f>
        <v/>
      </c>
      <c r="T15" s="205"/>
      <c r="U15" s="205"/>
      <c r="V15" s="207"/>
      <c r="W15" s="46" t="str">
        <f t="shared" ref="W14:W29" si="5">IFERROR(V15/T15,"")</f>
        <v/>
      </c>
      <c r="X15" s="205"/>
      <c r="Y15" s="205"/>
      <c r="Z15" s="207"/>
      <c r="AA15" s="46" t="str">
        <f t="shared" ref="AA14:AA29" si="6">IFERROR(Z15/X15,"")</f>
        <v/>
      </c>
      <c r="AB15" s="205"/>
      <c r="AC15" s="205"/>
      <c r="AD15" s="94"/>
      <c r="AE15" s="46" t="str">
        <f t="shared" ref="AE14:AE29" si="7">IFERROR(AD15/AB15,"")</f>
        <v/>
      </c>
      <c r="AF15" s="205"/>
      <c r="AG15" s="205"/>
      <c r="AH15" s="207"/>
      <c r="AI15" s="46" t="str">
        <f t="shared" ref="AI14:AI29" si="8">IFERROR(AH15/AF15,"")</f>
        <v/>
      </c>
      <c r="AJ15" s="205"/>
      <c r="AK15" s="209"/>
      <c r="AL15" s="119"/>
    </row>
    <row r="16" spans="1:38" ht="15.75">
      <c r="A16" s="126"/>
      <c r="B16" s="104"/>
      <c r="C16" s="127"/>
      <c r="D16" s="205"/>
      <c r="E16" s="206"/>
      <c r="F16" s="207"/>
      <c r="G16" s="46" t="str">
        <f t="shared" si="1"/>
        <v/>
      </c>
      <c r="H16" s="205"/>
      <c r="I16" s="206"/>
      <c r="J16" s="207"/>
      <c r="K16" s="46" t="str">
        <f t="shared" si="2"/>
        <v/>
      </c>
      <c r="L16" s="205"/>
      <c r="M16" s="208"/>
      <c r="N16" s="207"/>
      <c r="O16" s="46" t="str">
        <f t="shared" si="3"/>
        <v/>
      </c>
      <c r="P16" s="205"/>
      <c r="Q16" s="206"/>
      <c r="R16" s="207"/>
      <c r="S16" s="46" t="str">
        <f t="shared" si="4"/>
        <v/>
      </c>
      <c r="T16" s="205"/>
      <c r="U16" s="205"/>
      <c r="V16" s="207"/>
      <c r="W16" s="46" t="str">
        <f t="shared" si="5"/>
        <v/>
      </c>
      <c r="X16" s="205"/>
      <c r="Y16" s="205"/>
      <c r="Z16" s="207"/>
      <c r="AA16" s="46" t="str">
        <f t="shared" si="6"/>
        <v/>
      </c>
      <c r="AB16" s="205"/>
      <c r="AC16" s="205"/>
      <c r="AD16" s="94"/>
      <c r="AE16" s="46" t="str">
        <f t="shared" si="7"/>
        <v/>
      </c>
      <c r="AF16" s="205"/>
      <c r="AG16" s="205"/>
      <c r="AH16" s="207"/>
      <c r="AI16" s="46" t="str">
        <f t="shared" si="8"/>
        <v/>
      </c>
      <c r="AJ16" s="205"/>
      <c r="AK16" s="209"/>
      <c r="AL16" s="119"/>
    </row>
    <row r="17" spans="1:38" ht="15.75">
      <c r="A17" s="126"/>
      <c r="B17" s="104"/>
      <c r="C17" s="127"/>
      <c r="D17" s="205"/>
      <c r="E17" s="206"/>
      <c r="F17" s="207"/>
      <c r="G17" s="46" t="str">
        <f t="shared" si="1"/>
        <v/>
      </c>
      <c r="H17" s="205"/>
      <c r="I17" s="206"/>
      <c r="J17" s="207"/>
      <c r="K17" s="46" t="str">
        <f t="shared" si="2"/>
        <v/>
      </c>
      <c r="L17" s="205"/>
      <c r="M17" s="208"/>
      <c r="N17" s="207"/>
      <c r="O17" s="46" t="str">
        <f t="shared" si="3"/>
        <v/>
      </c>
      <c r="P17" s="205"/>
      <c r="Q17" s="206"/>
      <c r="R17" s="207"/>
      <c r="S17" s="46" t="str">
        <f t="shared" si="4"/>
        <v/>
      </c>
      <c r="T17" s="205"/>
      <c r="U17" s="205"/>
      <c r="V17" s="207"/>
      <c r="W17" s="46" t="str">
        <f t="shared" si="5"/>
        <v/>
      </c>
      <c r="X17" s="205"/>
      <c r="Y17" s="205"/>
      <c r="Z17" s="207"/>
      <c r="AA17" s="46" t="str">
        <f t="shared" si="6"/>
        <v/>
      </c>
      <c r="AB17" s="205"/>
      <c r="AC17" s="205"/>
      <c r="AD17" s="94"/>
      <c r="AE17" s="46" t="str">
        <f t="shared" si="7"/>
        <v/>
      </c>
      <c r="AF17" s="205"/>
      <c r="AG17" s="205"/>
      <c r="AH17" s="207"/>
      <c r="AI17" s="46" t="str">
        <f t="shared" si="8"/>
        <v/>
      </c>
      <c r="AJ17" s="205"/>
      <c r="AK17" s="209"/>
      <c r="AL17" s="119"/>
    </row>
    <row r="18" spans="1:38" ht="15.75">
      <c r="A18" s="126"/>
      <c r="B18" s="104"/>
      <c r="C18" s="127"/>
      <c r="D18" s="205"/>
      <c r="E18" s="206"/>
      <c r="F18" s="207"/>
      <c r="G18" s="46" t="str">
        <f t="shared" si="1"/>
        <v/>
      </c>
      <c r="H18" s="205"/>
      <c r="I18" s="206"/>
      <c r="J18" s="207"/>
      <c r="K18" s="46" t="str">
        <f t="shared" si="2"/>
        <v/>
      </c>
      <c r="L18" s="205"/>
      <c r="M18" s="208"/>
      <c r="N18" s="207"/>
      <c r="O18" s="46" t="str">
        <f t="shared" si="3"/>
        <v/>
      </c>
      <c r="P18" s="205"/>
      <c r="Q18" s="206"/>
      <c r="R18" s="207"/>
      <c r="S18" s="46" t="str">
        <f t="shared" si="4"/>
        <v/>
      </c>
      <c r="T18" s="205"/>
      <c r="U18" s="205"/>
      <c r="V18" s="207"/>
      <c r="W18" s="46" t="str">
        <f t="shared" si="5"/>
        <v/>
      </c>
      <c r="X18" s="205"/>
      <c r="Y18" s="205"/>
      <c r="Z18" s="207"/>
      <c r="AA18" s="46" t="str">
        <f t="shared" si="6"/>
        <v/>
      </c>
      <c r="AB18" s="205"/>
      <c r="AC18" s="205"/>
      <c r="AD18" s="94"/>
      <c r="AE18" s="46" t="str">
        <f t="shared" si="7"/>
        <v/>
      </c>
      <c r="AF18" s="205"/>
      <c r="AG18" s="205"/>
      <c r="AH18" s="207"/>
      <c r="AI18" s="46" t="str">
        <f t="shared" si="8"/>
        <v/>
      </c>
      <c r="AJ18" s="205"/>
      <c r="AK18" s="209"/>
      <c r="AL18" s="119"/>
    </row>
    <row r="19" spans="1:38" ht="15.75">
      <c r="A19" s="126"/>
      <c r="B19" s="104"/>
      <c r="C19" s="127"/>
      <c r="D19" s="205"/>
      <c r="E19" s="206"/>
      <c r="F19" s="207"/>
      <c r="G19" s="46" t="str">
        <f t="shared" si="1"/>
        <v/>
      </c>
      <c r="H19" s="205"/>
      <c r="I19" s="206"/>
      <c r="J19" s="207"/>
      <c r="K19" s="46" t="str">
        <f t="shared" si="2"/>
        <v/>
      </c>
      <c r="L19" s="205"/>
      <c r="M19" s="208"/>
      <c r="N19" s="207"/>
      <c r="O19" s="46" t="str">
        <f t="shared" si="3"/>
        <v/>
      </c>
      <c r="P19" s="205"/>
      <c r="Q19" s="206"/>
      <c r="R19" s="207"/>
      <c r="S19" s="46" t="str">
        <f t="shared" si="4"/>
        <v/>
      </c>
      <c r="T19" s="205"/>
      <c r="U19" s="205"/>
      <c r="V19" s="207"/>
      <c r="W19" s="46" t="str">
        <f t="shared" si="5"/>
        <v/>
      </c>
      <c r="X19" s="205"/>
      <c r="Y19" s="205"/>
      <c r="Z19" s="207"/>
      <c r="AA19" s="46" t="str">
        <f t="shared" si="6"/>
        <v/>
      </c>
      <c r="AB19" s="205"/>
      <c r="AC19" s="205"/>
      <c r="AD19" s="94"/>
      <c r="AE19" s="46" t="str">
        <f t="shared" si="7"/>
        <v/>
      </c>
      <c r="AF19" s="205"/>
      <c r="AG19" s="205"/>
      <c r="AH19" s="207"/>
      <c r="AI19" s="46" t="str">
        <f t="shared" si="8"/>
        <v/>
      </c>
      <c r="AJ19" s="205"/>
      <c r="AK19" s="209"/>
      <c r="AL19" s="119"/>
    </row>
    <row r="20" spans="1:38" ht="15.75">
      <c r="A20" s="126"/>
      <c r="B20" s="104"/>
      <c r="C20" s="127"/>
      <c r="D20" s="205"/>
      <c r="E20" s="206"/>
      <c r="F20" s="207"/>
      <c r="G20" s="46" t="str">
        <f t="shared" si="1"/>
        <v/>
      </c>
      <c r="H20" s="205"/>
      <c r="I20" s="206"/>
      <c r="J20" s="207"/>
      <c r="K20" s="46" t="str">
        <f t="shared" si="2"/>
        <v/>
      </c>
      <c r="L20" s="205"/>
      <c r="M20" s="208"/>
      <c r="N20" s="207"/>
      <c r="O20" s="46" t="str">
        <f t="shared" si="3"/>
        <v/>
      </c>
      <c r="P20" s="205"/>
      <c r="Q20" s="206"/>
      <c r="R20" s="207"/>
      <c r="S20" s="46" t="str">
        <f t="shared" si="4"/>
        <v/>
      </c>
      <c r="T20" s="205"/>
      <c r="U20" s="205"/>
      <c r="V20" s="207"/>
      <c r="W20" s="46" t="str">
        <f t="shared" si="5"/>
        <v/>
      </c>
      <c r="X20" s="205"/>
      <c r="Y20" s="205"/>
      <c r="Z20" s="207"/>
      <c r="AA20" s="46" t="str">
        <f t="shared" si="6"/>
        <v/>
      </c>
      <c r="AB20" s="205"/>
      <c r="AC20" s="205"/>
      <c r="AD20" s="94"/>
      <c r="AE20" s="46" t="str">
        <f t="shared" si="7"/>
        <v/>
      </c>
      <c r="AF20" s="205"/>
      <c r="AG20" s="205"/>
      <c r="AH20" s="207"/>
      <c r="AI20" s="46" t="str">
        <f t="shared" si="8"/>
        <v/>
      </c>
      <c r="AJ20" s="205"/>
      <c r="AK20" s="209"/>
      <c r="AL20" s="119"/>
    </row>
    <row r="21" spans="1:38" ht="15.75">
      <c r="A21" s="126"/>
      <c r="B21" s="104"/>
      <c r="C21" s="127"/>
      <c r="D21" s="205"/>
      <c r="E21" s="206"/>
      <c r="F21" s="207"/>
      <c r="G21" s="46" t="str">
        <f t="shared" si="1"/>
        <v/>
      </c>
      <c r="H21" s="205"/>
      <c r="I21" s="206"/>
      <c r="J21" s="207"/>
      <c r="K21" s="46" t="str">
        <f t="shared" si="2"/>
        <v/>
      </c>
      <c r="L21" s="205"/>
      <c r="M21" s="208"/>
      <c r="N21" s="207"/>
      <c r="O21" s="46" t="str">
        <f t="shared" si="3"/>
        <v/>
      </c>
      <c r="P21" s="205"/>
      <c r="Q21" s="206"/>
      <c r="R21" s="207"/>
      <c r="S21" s="46" t="str">
        <f t="shared" si="4"/>
        <v/>
      </c>
      <c r="T21" s="205"/>
      <c r="U21" s="205"/>
      <c r="V21" s="207"/>
      <c r="W21" s="46" t="str">
        <f t="shared" si="5"/>
        <v/>
      </c>
      <c r="X21" s="205"/>
      <c r="Y21" s="205"/>
      <c r="Z21" s="207"/>
      <c r="AA21" s="46" t="str">
        <f t="shared" si="6"/>
        <v/>
      </c>
      <c r="AB21" s="205"/>
      <c r="AC21" s="205"/>
      <c r="AD21" s="94"/>
      <c r="AE21" s="46" t="str">
        <f t="shared" si="7"/>
        <v/>
      </c>
      <c r="AF21" s="205"/>
      <c r="AG21" s="205"/>
      <c r="AH21" s="207"/>
      <c r="AI21" s="46" t="str">
        <f t="shared" si="8"/>
        <v/>
      </c>
      <c r="AJ21" s="205"/>
      <c r="AK21" s="209"/>
      <c r="AL21" s="119"/>
    </row>
    <row r="22" spans="1:38" ht="15.75">
      <c r="A22" s="126"/>
      <c r="B22" s="104"/>
      <c r="C22" s="127"/>
      <c r="D22" s="205"/>
      <c r="E22" s="206"/>
      <c r="F22" s="207"/>
      <c r="G22" s="46" t="str">
        <f t="shared" si="1"/>
        <v/>
      </c>
      <c r="H22" s="205"/>
      <c r="I22" s="206"/>
      <c r="J22" s="207"/>
      <c r="K22" s="46" t="str">
        <f t="shared" si="2"/>
        <v/>
      </c>
      <c r="L22" s="205"/>
      <c r="M22" s="208"/>
      <c r="N22" s="207"/>
      <c r="O22" s="46" t="str">
        <f t="shared" si="3"/>
        <v/>
      </c>
      <c r="P22" s="205"/>
      <c r="Q22" s="206"/>
      <c r="R22" s="207"/>
      <c r="S22" s="46" t="str">
        <f t="shared" si="4"/>
        <v/>
      </c>
      <c r="T22" s="205"/>
      <c r="U22" s="205"/>
      <c r="V22" s="207"/>
      <c r="W22" s="46" t="str">
        <f t="shared" si="5"/>
        <v/>
      </c>
      <c r="X22" s="205"/>
      <c r="Y22" s="205"/>
      <c r="Z22" s="207"/>
      <c r="AA22" s="46" t="str">
        <f t="shared" si="6"/>
        <v/>
      </c>
      <c r="AB22" s="205"/>
      <c r="AC22" s="205"/>
      <c r="AD22" s="94"/>
      <c r="AE22" s="46" t="str">
        <f t="shared" si="7"/>
        <v/>
      </c>
      <c r="AF22" s="205"/>
      <c r="AG22" s="205"/>
      <c r="AH22" s="207"/>
      <c r="AI22" s="46" t="str">
        <f t="shared" si="8"/>
        <v/>
      </c>
      <c r="AJ22" s="205"/>
      <c r="AK22" s="209"/>
      <c r="AL22" s="119"/>
    </row>
    <row r="23" spans="1:38" ht="15.75">
      <c r="A23" s="126"/>
      <c r="B23" s="104"/>
      <c r="C23" s="127"/>
      <c r="D23" s="205"/>
      <c r="E23" s="206"/>
      <c r="F23" s="207"/>
      <c r="G23" s="46" t="str">
        <f t="shared" si="1"/>
        <v/>
      </c>
      <c r="H23" s="205"/>
      <c r="I23" s="206"/>
      <c r="J23" s="207"/>
      <c r="K23" s="46" t="str">
        <f t="shared" si="2"/>
        <v/>
      </c>
      <c r="L23" s="205"/>
      <c r="M23" s="208"/>
      <c r="N23" s="207"/>
      <c r="O23" s="46" t="str">
        <f t="shared" si="3"/>
        <v/>
      </c>
      <c r="P23" s="205"/>
      <c r="Q23" s="206"/>
      <c r="R23" s="207"/>
      <c r="S23" s="46" t="str">
        <f t="shared" si="4"/>
        <v/>
      </c>
      <c r="T23" s="205"/>
      <c r="U23" s="205"/>
      <c r="V23" s="207"/>
      <c r="W23" s="46" t="str">
        <f t="shared" si="5"/>
        <v/>
      </c>
      <c r="X23" s="205"/>
      <c r="Y23" s="205"/>
      <c r="Z23" s="207"/>
      <c r="AA23" s="46" t="str">
        <f t="shared" si="6"/>
        <v/>
      </c>
      <c r="AB23" s="205"/>
      <c r="AC23" s="205"/>
      <c r="AD23" s="94"/>
      <c r="AE23" s="46" t="str">
        <f t="shared" si="7"/>
        <v/>
      </c>
      <c r="AF23" s="205"/>
      <c r="AG23" s="205"/>
      <c r="AH23" s="207"/>
      <c r="AI23" s="46" t="str">
        <f t="shared" si="8"/>
        <v/>
      </c>
      <c r="AJ23" s="205"/>
      <c r="AK23" s="209"/>
      <c r="AL23" s="119"/>
    </row>
    <row r="24" spans="1:38" ht="15.75">
      <c r="A24" s="126"/>
      <c r="B24" s="104"/>
      <c r="C24" s="127"/>
      <c r="D24" s="205"/>
      <c r="E24" s="206"/>
      <c r="F24" s="207"/>
      <c r="G24" s="46" t="str">
        <f t="shared" si="1"/>
        <v/>
      </c>
      <c r="H24" s="205"/>
      <c r="I24" s="206"/>
      <c r="J24" s="207"/>
      <c r="K24" s="46" t="str">
        <f t="shared" si="2"/>
        <v/>
      </c>
      <c r="L24" s="205"/>
      <c r="M24" s="208"/>
      <c r="N24" s="207"/>
      <c r="O24" s="46" t="str">
        <f t="shared" si="3"/>
        <v/>
      </c>
      <c r="P24" s="205"/>
      <c r="Q24" s="206"/>
      <c r="R24" s="207"/>
      <c r="S24" s="46" t="str">
        <f t="shared" si="4"/>
        <v/>
      </c>
      <c r="T24" s="205"/>
      <c r="U24" s="205"/>
      <c r="V24" s="207"/>
      <c r="W24" s="46" t="str">
        <f t="shared" si="5"/>
        <v/>
      </c>
      <c r="X24" s="205"/>
      <c r="Y24" s="205"/>
      <c r="Z24" s="207"/>
      <c r="AA24" s="46" t="str">
        <f t="shared" si="6"/>
        <v/>
      </c>
      <c r="AB24" s="205"/>
      <c r="AC24" s="205"/>
      <c r="AD24" s="94"/>
      <c r="AE24" s="46" t="str">
        <f t="shared" si="7"/>
        <v/>
      </c>
      <c r="AF24" s="205"/>
      <c r="AG24" s="205"/>
      <c r="AH24" s="207"/>
      <c r="AI24" s="46" t="str">
        <f t="shared" si="8"/>
        <v/>
      </c>
      <c r="AJ24" s="205"/>
      <c r="AK24" s="209"/>
      <c r="AL24" s="119"/>
    </row>
    <row r="25" spans="1:38" ht="15.75">
      <c r="A25" s="126"/>
      <c r="B25" s="104"/>
      <c r="C25" s="127"/>
      <c r="D25" s="205"/>
      <c r="E25" s="206"/>
      <c r="F25" s="207"/>
      <c r="G25" s="46" t="str">
        <f t="shared" si="1"/>
        <v/>
      </c>
      <c r="H25" s="205"/>
      <c r="I25" s="206"/>
      <c r="J25" s="207"/>
      <c r="K25" s="46" t="str">
        <f t="shared" si="2"/>
        <v/>
      </c>
      <c r="L25" s="205"/>
      <c r="M25" s="208"/>
      <c r="N25" s="207"/>
      <c r="O25" s="46" t="str">
        <f t="shared" si="3"/>
        <v/>
      </c>
      <c r="P25" s="205"/>
      <c r="Q25" s="206"/>
      <c r="R25" s="207"/>
      <c r="S25" s="46" t="str">
        <f t="shared" si="4"/>
        <v/>
      </c>
      <c r="T25" s="205"/>
      <c r="U25" s="205"/>
      <c r="V25" s="207"/>
      <c r="W25" s="46" t="str">
        <f t="shared" si="5"/>
        <v/>
      </c>
      <c r="X25" s="205"/>
      <c r="Y25" s="205"/>
      <c r="Z25" s="207"/>
      <c r="AA25" s="46" t="str">
        <f t="shared" si="6"/>
        <v/>
      </c>
      <c r="AB25" s="205"/>
      <c r="AC25" s="205"/>
      <c r="AD25" s="94"/>
      <c r="AE25" s="46" t="str">
        <f t="shared" si="7"/>
        <v/>
      </c>
      <c r="AF25" s="205"/>
      <c r="AG25" s="205"/>
      <c r="AH25" s="207"/>
      <c r="AI25" s="46" t="str">
        <f t="shared" si="8"/>
        <v/>
      </c>
      <c r="AJ25" s="205"/>
      <c r="AK25" s="209"/>
      <c r="AL25" s="119"/>
    </row>
    <row r="26" spans="1:38" ht="15.75">
      <c r="A26" s="126"/>
      <c r="B26" s="104"/>
      <c r="C26" s="127"/>
      <c r="D26" s="205"/>
      <c r="E26" s="206"/>
      <c r="F26" s="207"/>
      <c r="G26" s="46" t="str">
        <f t="shared" si="1"/>
        <v/>
      </c>
      <c r="H26" s="205"/>
      <c r="I26" s="206"/>
      <c r="J26" s="207"/>
      <c r="K26" s="46" t="str">
        <f t="shared" si="2"/>
        <v/>
      </c>
      <c r="L26" s="205"/>
      <c r="M26" s="208"/>
      <c r="N26" s="207"/>
      <c r="O26" s="46" t="str">
        <f t="shared" si="3"/>
        <v/>
      </c>
      <c r="P26" s="205"/>
      <c r="Q26" s="206"/>
      <c r="R26" s="207"/>
      <c r="S26" s="46" t="str">
        <f t="shared" si="4"/>
        <v/>
      </c>
      <c r="T26" s="205"/>
      <c r="U26" s="205"/>
      <c r="V26" s="207"/>
      <c r="W26" s="46" t="str">
        <f t="shared" si="5"/>
        <v/>
      </c>
      <c r="X26" s="205"/>
      <c r="Y26" s="205"/>
      <c r="Z26" s="207"/>
      <c r="AA26" s="46" t="str">
        <f t="shared" si="6"/>
        <v/>
      </c>
      <c r="AB26" s="205"/>
      <c r="AC26" s="205"/>
      <c r="AD26" s="94"/>
      <c r="AE26" s="46" t="str">
        <f t="shared" si="7"/>
        <v/>
      </c>
      <c r="AF26" s="205"/>
      <c r="AG26" s="205"/>
      <c r="AH26" s="207"/>
      <c r="AI26" s="46" t="str">
        <f t="shared" si="8"/>
        <v/>
      </c>
      <c r="AJ26" s="205"/>
      <c r="AK26" s="209"/>
      <c r="AL26" s="119"/>
    </row>
    <row r="27" spans="1:38" ht="15.75">
      <c r="A27" s="126"/>
      <c r="B27" s="104"/>
      <c r="C27" s="127"/>
      <c r="D27" s="205"/>
      <c r="E27" s="206"/>
      <c r="F27" s="207"/>
      <c r="G27" s="46" t="str">
        <f t="shared" si="1"/>
        <v/>
      </c>
      <c r="H27" s="205"/>
      <c r="I27" s="206"/>
      <c r="J27" s="207"/>
      <c r="K27" s="46" t="str">
        <f t="shared" si="2"/>
        <v/>
      </c>
      <c r="L27" s="205"/>
      <c r="M27" s="208"/>
      <c r="N27" s="207"/>
      <c r="O27" s="46" t="str">
        <f t="shared" si="3"/>
        <v/>
      </c>
      <c r="P27" s="205"/>
      <c r="Q27" s="206"/>
      <c r="R27" s="207"/>
      <c r="S27" s="46" t="str">
        <f t="shared" si="4"/>
        <v/>
      </c>
      <c r="T27" s="205"/>
      <c r="U27" s="205"/>
      <c r="V27" s="207"/>
      <c r="W27" s="46" t="str">
        <f t="shared" si="5"/>
        <v/>
      </c>
      <c r="X27" s="205"/>
      <c r="Y27" s="205"/>
      <c r="Z27" s="207"/>
      <c r="AA27" s="46" t="str">
        <f t="shared" si="6"/>
        <v/>
      </c>
      <c r="AB27" s="205"/>
      <c r="AC27" s="205"/>
      <c r="AD27" s="94"/>
      <c r="AE27" s="46" t="str">
        <f t="shared" si="7"/>
        <v/>
      </c>
      <c r="AF27" s="205"/>
      <c r="AG27" s="205"/>
      <c r="AH27" s="207"/>
      <c r="AI27" s="46" t="str">
        <f t="shared" si="8"/>
        <v/>
      </c>
      <c r="AJ27" s="205"/>
      <c r="AK27" s="209"/>
      <c r="AL27" s="119"/>
    </row>
    <row r="28" spans="1:38" ht="15.75">
      <c r="A28" s="126"/>
      <c r="B28" s="104"/>
      <c r="C28" s="127"/>
      <c r="D28" s="205"/>
      <c r="E28" s="206"/>
      <c r="F28" s="207"/>
      <c r="G28" s="46" t="str">
        <f t="shared" si="1"/>
        <v/>
      </c>
      <c r="H28" s="205"/>
      <c r="I28" s="206"/>
      <c r="J28" s="207"/>
      <c r="K28" s="46" t="str">
        <f t="shared" si="2"/>
        <v/>
      </c>
      <c r="L28" s="205"/>
      <c r="M28" s="208"/>
      <c r="N28" s="207"/>
      <c r="O28" s="46" t="str">
        <f t="shared" si="3"/>
        <v/>
      </c>
      <c r="P28" s="205"/>
      <c r="Q28" s="206"/>
      <c r="R28" s="207"/>
      <c r="S28" s="46" t="str">
        <f t="shared" si="4"/>
        <v/>
      </c>
      <c r="T28" s="205"/>
      <c r="U28" s="205"/>
      <c r="V28" s="207"/>
      <c r="W28" s="46" t="str">
        <f t="shared" si="5"/>
        <v/>
      </c>
      <c r="X28" s="205"/>
      <c r="Y28" s="205"/>
      <c r="Z28" s="207"/>
      <c r="AA28" s="46" t="str">
        <f t="shared" si="6"/>
        <v/>
      </c>
      <c r="AB28" s="205"/>
      <c r="AC28" s="205"/>
      <c r="AD28" s="94"/>
      <c r="AE28" s="46" t="str">
        <f t="shared" si="7"/>
        <v/>
      </c>
      <c r="AF28" s="205"/>
      <c r="AG28" s="205"/>
      <c r="AH28" s="207"/>
      <c r="AI28" s="46" t="str">
        <f t="shared" si="8"/>
        <v/>
      </c>
      <c r="AJ28" s="205"/>
      <c r="AK28" s="209"/>
      <c r="AL28" s="119"/>
    </row>
    <row r="29" spans="1:38" ht="15.75" hidden="1">
      <c r="A29" s="126"/>
      <c r="B29" s="104"/>
      <c r="C29" s="127"/>
      <c r="D29" s="205"/>
      <c r="E29" s="207"/>
      <c r="F29" s="207"/>
      <c r="G29" s="46" t="str">
        <f t="shared" si="1"/>
        <v/>
      </c>
      <c r="H29" s="205"/>
      <c r="I29" s="206"/>
      <c r="J29" s="207"/>
      <c r="K29" s="46" t="str">
        <f t="shared" si="2"/>
        <v/>
      </c>
      <c r="L29" s="205"/>
      <c r="M29" s="208"/>
      <c r="N29" s="207"/>
      <c r="O29" s="46" t="str">
        <f t="shared" si="3"/>
        <v/>
      </c>
      <c r="P29" s="205"/>
      <c r="Q29" s="206"/>
      <c r="R29" s="207"/>
      <c r="S29" s="46" t="str">
        <f t="shared" si="4"/>
        <v/>
      </c>
      <c r="T29" s="205">
        <v>10</v>
      </c>
      <c r="U29" s="205">
        <v>3</v>
      </c>
      <c r="V29" s="207">
        <v>50</v>
      </c>
      <c r="W29" s="46">
        <f t="shared" si="5"/>
        <v>5</v>
      </c>
      <c r="X29" s="205"/>
      <c r="Y29" s="205"/>
      <c r="Z29" s="207"/>
      <c r="AA29" s="46" t="str">
        <f t="shared" si="6"/>
        <v/>
      </c>
      <c r="AB29" s="205"/>
      <c r="AC29" s="205"/>
      <c r="AD29" s="94"/>
      <c r="AE29" s="46" t="str">
        <f t="shared" si="7"/>
        <v/>
      </c>
      <c r="AF29" s="205"/>
      <c r="AG29" s="205"/>
      <c r="AH29" s="207"/>
      <c r="AI29" s="46" t="str">
        <f t="shared" si="8"/>
        <v/>
      </c>
      <c r="AJ29" s="205"/>
      <c r="AK29" s="209"/>
      <c r="AL29" s="119"/>
    </row>
    <row r="30" spans="1:38" ht="15.75">
      <c r="A30" s="210" t="s">
        <v>39</v>
      </c>
      <c r="B30" s="211"/>
      <c r="C30" s="212"/>
      <c r="D30" s="213">
        <f>IFERROR(SUBTOTAL(109,D13:D29),"")</f>
        <v>25</v>
      </c>
      <c r="E30" s="213">
        <f>IFERROR(SUBTOTAL(109,E13:E29),"")</f>
        <v>0</v>
      </c>
      <c r="F30" s="216">
        <f>IFERROR(SUBTOTAL(109,F13:F29),"")</f>
        <v>25000000</v>
      </c>
      <c r="G30" s="214">
        <f>SUBTOTAL(109,G13:G29)</f>
        <v>1000000</v>
      </c>
      <c r="H30" s="213">
        <f>IFERROR(SUBTOTAL(109,H13:H29),"")</f>
        <v>11</v>
      </c>
      <c r="I30" s="215">
        <f>IFERROR(SUBTOTAL(109,I13:I29),"")</f>
        <v>0</v>
      </c>
      <c r="J30" s="216">
        <f>IFERROR(SUBTOTAL(109,J13:J29),"")</f>
        <v>60000000</v>
      </c>
      <c r="K30" s="214">
        <f>SUBTOTAL(109,K13:K29)</f>
        <v>5454545.4545454541</v>
      </c>
      <c r="L30" s="213">
        <f>IFERROR(SUBTOTAL(109,L13:L29),"")</f>
        <v>0</v>
      </c>
      <c r="M30" s="217">
        <f>IFERROR(SUBTOTAL(109,M13:M29),"")</f>
        <v>0</v>
      </c>
      <c r="N30" s="216">
        <f>IFERROR(SUBTOTAL(109,N13:N29),"")</f>
        <v>0</v>
      </c>
      <c r="O30" s="214">
        <f>SUBTOTAL(109,O13:O29)</f>
        <v>0</v>
      </c>
      <c r="P30" s="213">
        <f>IFERROR(SUBTOTAL(109,P13:P29),"")</f>
        <v>0</v>
      </c>
      <c r="Q30" s="215">
        <f>IFERROR(SUBTOTAL(109,Q13:Q29),"")</f>
        <v>0</v>
      </c>
      <c r="R30" s="216">
        <f>IFERROR(SUBTOTAL(109,R13:R29),"")</f>
        <v>0</v>
      </c>
      <c r="S30" s="214">
        <f>SUBTOTAL(109,S13:S29)</f>
        <v>0</v>
      </c>
      <c r="T30" s="213">
        <f>IFERROR(SUBTOTAL(109,T13:T29),"")</f>
        <v>20</v>
      </c>
      <c r="U30" s="213">
        <f>IFERROR(SUBTOTAL(109,U13:U29),"")</f>
        <v>50000</v>
      </c>
      <c r="V30" s="216">
        <f>IFERROR(SUBTOTAL(109,V13:V29),"")</f>
        <v>25000000</v>
      </c>
      <c r="W30" s="214">
        <f>SUBTOTAL(109,W13:W29)</f>
        <v>1250000</v>
      </c>
      <c r="X30" s="213">
        <f>IFERROR(SUBTOTAL(109,X13:X29),"")</f>
        <v>10</v>
      </c>
      <c r="Y30" s="213">
        <f>IFERROR(SUBTOTAL(109,Y13:Y29),"")</f>
        <v>20000</v>
      </c>
      <c r="Z30" s="216">
        <f>IFERROR(SUBTOTAL(109,Z13:Z29),"")</f>
        <v>20000000</v>
      </c>
      <c r="AA30" s="214">
        <f>SUBTOTAL(109,AA13:AA29)</f>
        <v>2000000</v>
      </c>
      <c r="AB30" s="213">
        <f>IFERROR(SUBTOTAL(109,AB13:AB29),"")</f>
        <v>0</v>
      </c>
      <c r="AC30" s="213">
        <f>IFERROR(SUBTOTAL(109,AC13:AC29),"")</f>
        <v>0</v>
      </c>
      <c r="AD30" s="216">
        <f>IFERROR(SUBTOTAL(109,AD13:AD29),"")</f>
        <v>0</v>
      </c>
      <c r="AE30" s="214">
        <f>SUBTOTAL(109,AE13:AE29)</f>
        <v>0</v>
      </c>
      <c r="AF30" s="213">
        <f>IFERROR(SUBTOTAL(109,AF13:AF29),"")</f>
        <v>0</v>
      </c>
      <c r="AG30" s="213">
        <f>IFERROR(SUBTOTAL(109,AG13:AG29),"")</f>
        <v>0</v>
      </c>
      <c r="AH30" s="216">
        <f>IFERROR(SUBTOTAL(109,AH13:AH29),"")</f>
        <v>0</v>
      </c>
      <c r="AI30" s="214">
        <f>SUBTOTAL(109,AI13:AI29)</f>
        <v>0</v>
      </c>
      <c r="AJ30" s="218">
        <f>IFERROR(SUBTOTAL(109,AJ13:AJ29),"")</f>
        <v>50</v>
      </c>
      <c r="AK30" s="219">
        <f>IFERROR(SUBTOTAL(109,AK13:AK29),"")</f>
        <v>0</v>
      </c>
      <c r="AL30" s="305"/>
    </row>
    <row r="31" spans="1:38" ht="15.75">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row>
    <row r="32" spans="1:38" ht="15.75">
      <c r="A32" s="119"/>
      <c r="B32" s="119"/>
      <c r="C32" s="305"/>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row>
    <row r="33" spans="1:38" ht="15.75">
      <c r="A33" s="305" t="s">
        <v>65</v>
      </c>
      <c r="B33" s="305"/>
      <c r="C33" s="306"/>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row>
    <row r="34" spans="1:38" ht="15.75">
      <c r="A34" s="711"/>
      <c r="B34" s="774"/>
      <c r="C34" s="775"/>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row>
    <row r="35" spans="1:38" ht="15.75">
      <c r="A35" s="711"/>
      <c r="B35" s="774"/>
      <c r="C35" s="775"/>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row>
    <row r="36" spans="1:38" ht="15.75">
      <c r="A36" s="119"/>
      <c r="B36" s="119"/>
      <c r="C36" s="306"/>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row>
    <row r="37" spans="1:38" ht="15.75">
      <c r="A37" s="119"/>
      <c r="B37" s="119"/>
      <c r="C37" s="306"/>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row>
  </sheetData>
  <mergeCells count="35">
    <mergeCell ref="X6:AA6"/>
    <mergeCell ref="AB6:AE6"/>
    <mergeCell ref="AF6:AI6"/>
    <mergeCell ref="AJ6:AK6"/>
    <mergeCell ref="AJ7:AJ10"/>
    <mergeCell ref="AK7:AK10"/>
    <mergeCell ref="AF8:AI9"/>
    <mergeCell ref="AF7:AI7"/>
    <mergeCell ref="X7:AA7"/>
    <mergeCell ref="AB7:AE7"/>
    <mergeCell ref="H6:K6"/>
    <mergeCell ref="H7:K7"/>
    <mergeCell ref="L7:O7"/>
    <mergeCell ref="P7:S7"/>
    <mergeCell ref="T7:W7"/>
    <mergeCell ref="L6:O6"/>
    <mergeCell ref="P6:S6"/>
    <mergeCell ref="T6:W6"/>
    <mergeCell ref="T8:W9"/>
    <mergeCell ref="X8:AA9"/>
    <mergeCell ref="AB8:AE9"/>
    <mergeCell ref="A34:C34"/>
    <mergeCell ref="A35:C35"/>
    <mergeCell ref="D8:G9"/>
    <mergeCell ref="H8:K9"/>
    <mergeCell ref="L8:O9"/>
    <mergeCell ref="P8:S9"/>
    <mergeCell ref="A2:G2"/>
    <mergeCell ref="A3:G3"/>
    <mergeCell ref="A4:G4"/>
    <mergeCell ref="A6:A10"/>
    <mergeCell ref="B6:B10"/>
    <mergeCell ref="C6:C10"/>
    <mergeCell ref="D6:G6"/>
    <mergeCell ref="D7:G7"/>
  </mergeCells>
  <dataValidations count="1">
    <dataValidation type="list" allowBlank="1" showErrorMessage="1" sqref="B13:B29" xr:uid="{00000000-0002-0000-0700-000000000000}">
      <formula1>"AFAB,APECO,BCDA,BOI,CDC,CEZA,JHMC,PEZA,PHIVIDEC,PPMC,RBOI,SBMA,TIEZA,ZCSEZA,Not Registered"</formula1>
    </dataValidation>
  </dataValidations>
  <hyperlinks>
    <hyperlink ref="T6" location="Google_Sheet_Link_1088226162" display="Indirect employment for the duration of the calendar year" xr:uid="{00000000-0004-0000-0700-000000000000}"/>
    <hyperlink ref="X6" location="Google_Sheet_Link_1088226162" display="Indirect employment for the duration of the calendar year" xr:uid="{00000000-0004-0000-0700-000001000000}"/>
    <hyperlink ref="AB6" location="Google_Sheet_Link_1088226162" display="Indirect employment for the duration of the calendar year" xr:uid="{00000000-0004-0000-0700-000002000000}"/>
    <hyperlink ref="AF6" location="Google_Sheet_Link_1088226162" display="Indirect employment for the duration of the calendar year" xr:uid="{00000000-0004-0000-0700-000003000000}"/>
    <hyperlink ref="AJ6" location="Google_Sheet_Link_1105600180" display="No. of highly technical workers" xr:uid="{00000000-0004-0000-0700-000004000000}"/>
    <hyperlink ref="D7" location="Google_Sheet_Link_1702038357" display="Filipino employees" xr:uid="{00000000-0004-0000-0700-000005000000}"/>
    <hyperlink ref="H7" location="Google_Sheet_Link_1702038357" display="Filipino employees" xr:uid="{00000000-0004-0000-0700-000006000000}"/>
    <hyperlink ref="L7" location="Google_Sheet_Link_891672518" display="Foreign employees" xr:uid="{00000000-0004-0000-0700-000007000000}"/>
    <hyperlink ref="P7" location="Google_Sheet_Link_891672518" display="Foreign employees" xr:uid="{00000000-0004-0000-0700-000008000000}"/>
    <hyperlink ref="T7" location="Google_Sheet_Link_1702038357" display="Filipino employees" xr:uid="{00000000-0004-0000-0700-000009000000}"/>
    <hyperlink ref="X7" location="Google_Sheet_Link_1702038357" display="Filipino employees" xr:uid="{00000000-0004-0000-0700-00000A000000}"/>
    <hyperlink ref="AB7" location="Google_Sheet_Link_891672518" display="Foreign employees" xr:uid="{00000000-0004-0000-0700-00000B000000}"/>
    <hyperlink ref="AF7" location="Google_Sheet_Link_891672518" display="Foreign employees" xr:uid="{00000000-0004-0000-0700-00000C000000}"/>
    <hyperlink ref="AJ7" location="Google_Sheet_Link_1702038357" display="Filipino employees" xr:uid="{00000000-0004-0000-0700-00000D000000}"/>
    <hyperlink ref="AK7" location="Google_Sheet_Link_891672518" display="Foreign employees" xr:uid="{00000000-0004-0000-0700-00000E000000}"/>
    <hyperlink ref="D8" location="Google_Sheet_Link_631657059" display="Rank and file employees employed for the entire calendar year" xr:uid="{00000000-0004-0000-0700-00000F000000}"/>
    <hyperlink ref="H8" location="Google_Sheet_Link_1988887365" display="Managerial/ Supervisory employees employed for the entire calendar year" xr:uid="{00000000-0004-0000-0700-000010000000}"/>
    <hyperlink ref="L8" location="Google_Sheet_Link_631657059" display="Rank and file employees employed for the entire calendar year" xr:uid="{00000000-0004-0000-0700-000011000000}"/>
    <hyperlink ref="P8" location="Google_Sheet_Link_1988887365" display="Managerial/ Supervisory employees employed for the entire calendar year" xr:uid="{00000000-0004-0000-0700-000012000000}"/>
    <hyperlink ref="T8" location="Google_Sheet_Link_631657059" display="Rank and file employees employed for the entire calendar year" xr:uid="{00000000-0004-0000-0700-000013000000}"/>
    <hyperlink ref="X8" location="Google_Sheet_Link_1988887365" display="Managerial/ Supervisory employees employed for the entire calendar year" xr:uid="{00000000-0004-0000-0700-000014000000}"/>
    <hyperlink ref="AB8" location="Google_Sheet_Link_631657059" display="Rank and file employees employed for the entire calendar year" xr:uid="{00000000-0004-0000-0700-000015000000}"/>
    <hyperlink ref="AF8" location="Google_Sheet_Link_1988887365" display="Managerial/ Supervisory employees employed for the entire calendar year" xr:uid="{00000000-0004-0000-0700-000016000000}"/>
    <hyperlink ref="D10" location="Google_Sheet_Link_1972938923" display="Total count of employees" xr:uid="{00000000-0004-0000-0700-000017000000}"/>
    <hyperlink ref="E10" location="Google_Sheet_Link_1329413074" display="Total count of hours worked of all employees" xr:uid="{00000000-0004-0000-0700-000018000000}"/>
    <hyperlink ref="F10" location="Google_Sheet_Link_2029254962" display="Total compensation" xr:uid="{00000000-0004-0000-0700-000019000000}"/>
    <hyperlink ref="H10" location="Google_Sheet_Link_1972938923" display="Total count of employees" xr:uid="{00000000-0004-0000-0700-00001A000000}"/>
    <hyperlink ref="I10" location="Google_Sheet_Link_1329413074" display="Total count of hours worked of all employees" xr:uid="{00000000-0004-0000-0700-00001B000000}"/>
    <hyperlink ref="J10" location="Google_Sheet_Link_2029254962" display="Total compensation" xr:uid="{00000000-0004-0000-0700-00001C000000}"/>
    <hyperlink ref="L10" location="Google_Sheet_Link_1972938923" display="Total count of employees" xr:uid="{00000000-0004-0000-0700-00001D000000}"/>
    <hyperlink ref="M10" location="Google_Sheet_Link_1329413074" display="Total count of hours worked of all employees" xr:uid="{00000000-0004-0000-0700-00001E000000}"/>
    <hyperlink ref="N10" location="Google_Sheet_Link_2029254962" display="Total compensation" xr:uid="{00000000-0004-0000-0700-00001F000000}"/>
    <hyperlink ref="P10" location="Google_Sheet_Link_1972938923" display="Total count of employees" xr:uid="{00000000-0004-0000-0700-000020000000}"/>
    <hyperlink ref="Q10" location="Google_Sheet_Link_1329413074" display="Total count of hours worked of all employees" xr:uid="{00000000-0004-0000-0700-000021000000}"/>
    <hyperlink ref="R10" location="Google_Sheet_Link_2029254962" display="Total compensation" xr:uid="{00000000-0004-0000-0700-000022000000}"/>
    <hyperlink ref="T10" location="Google_Sheet_Link_1972938923" display="Total count of employees" xr:uid="{00000000-0004-0000-0700-000023000000}"/>
    <hyperlink ref="U10" location="Google_Sheet_Link_1329413074" display="Total count of hours worked of all employees" xr:uid="{00000000-0004-0000-0700-000024000000}"/>
    <hyperlink ref="V10" location="Google_Sheet_Link_2029254962" display="Total compensation" xr:uid="{00000000-0004-0000-0700-000025000000}"/>
    <hyperlink ref="X10" location="Google_Sheet_Link_1972938923" display="Total count of employees" xr:uid="{00000000-0004-0000-0700-000026000000}"/>
    <hyperlink ref="Y10" location="Google_Sheet_Link_1329413074" display="Total count of hours worked of all employees" xr:uid="{00000000-0004-0000-0700-000027000000}"/>
    <hyperlink ref="Z10" location="Google_Sheet_Link_2029254962" display="Total compensation" xr:uid="{00000000-0004-0000-0700-000028000000}"/>
    <hyperlink ref="AB10" location="Google_Sheet_Link_1972938923" display="Total count of employees" xr:uid="{00000000-0004-0000-0700-000029000000}"/>
    <hyperlink ref="AC10" location="Google_Sheet_Link_1329413074" display="Total count of hours worked of all employees" xr:uid="{00000000-0004-0000-0700-00002A000000}"/>
    <hyperlink ref="AD10" location="Google_Sheet_Link_2029254962" display="Total compensation" xr:uid="{00000000-0004-0000-0700-00002B000000}"/>
    <hyperlink ref="AF10" location="Google_Sheet_Link_1972938923" display="Total count of employees" xr:uid="{00000000-0004-0000-0700-00002C000000}"/>
    <hyperlink ref="AG10" location="Google_Sheet_Link_1329413074" display="Total count of hours worked of all employees" xr:uid="{00000000-0004-0000-0700-00002D000000}"/>
    <hyperlink ref="AH10" location="Google_Sheet_Link_2029254962" display="Total compensation" xr:uid="{00000000-0004-0000-0700-00002E000000}"/>
  </hyperlinks>
  <pageMargins left="0.42" right="0.42" top="0.5" bottom="0.47"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2DAE-E5EB-4B3D-950A-87328E3F40D9}">
  <sheetPr>
    <tabColor theme="7" tint="0.39997558519241921"/>
  </sheetPr>
  <dimension ref="A1:BL39"/>
  <sheetViews>
    <sheetView workbookViewId="0">
      <selection activeCell="A4" sqref="A4:G4"/>
    </sheetView>
  </sheetViews>
  <sheetFormatPr defaultColWidth="0" defaultRowHeight="0" customHeight="1" zeroHeight="1" outlineLevelRow="1" outlineLevelCol="1"/>
  <cols>
    <col min="1" max="7" width="15.75" style="32" customWidth="1"/>
    <col min="8" max="8" width="18.25" style="32" customWidth="1"/>
    <col min="9" max="11" width="15.75" style="32" customWidth="1"/>
    <col min="12" max="12" width="17.75" style="32" customWidth="1"/>
    <col min="13" max="15" width="6.75" style="32" hidden="1" customWidth="1" outlineLevel="1"/>
    <col min="16" max="16" width="7.125" style="32" hidden="1" customWidth="1" outlineLevel="1"/>
    <col min="17" max="32" width="6.75" style="32" hidden="1" customWidth="1" outlineLevel="1"/>
    <col min="33" max="33" width="15.75" style="32" customWidth="1" collapsed="1"/>
    <col min="34" max="53" width="15.75" style="32" customWidth="1"/>
    <col min="54" max="54" width="2.25" style="32" customWidth="1"/>
    <col min="55" max="16384" width="11.25" style="32" hidden="1"/>
  </cols>
  <sheetData>
    <row r="1" spans="1:64" ht="15" customHeight="1">
      <c r="A1" s="99"/>
      <c r="B1" s="99"/>
      <c r="C1" s="99"/>
      <c r="D1" s="99"/>
      <c r="E1" s="99"/>
      <c r="F1" s="99"/>
      <c r="G1" s="99"/>
      <c r="H1" s="95"/>
      <c r="I1" s="95"/>
      <c r="J1" s="95"/>
      <c r="K1" s="95"/>
      <c r="L1" s="266"/>
      <c r="M1" s="99"/>
      <c r="N1" s="266"/>
      <c r="O1" s="266"/>
      <c r="P1" s="99"/>
      <c r="Q1" s="99"/>
      <c r="R1" s="99"/>
      <c r="S1" s="99"/>
      <c r="T1" s="99"/>
      <c r="U1" s="99"/>
      <c r="V1" s="99"/>
      <c r="W1" s="99"/>
      <c r="X1" s="99"/>
      <c r="Y1" s="99"/>
      <c r="Z1" s="99"/>
      <c r="AA1" s="99"/>
      <c r="AB1" s="99"/>
      <c r="AC1" s="99"/>
      <c r="AD1" s="99"/>
      <c r="AE1" s="99"/>
      <c r="AF1" s="99"/>
      <c r="AG1" s="99"/>
      <c r="AH1" s="99"/>
      <c r="AI1" s="99"/>
      <c r="AJ1" s="99"/>
      <c r="AK1" s="99"/>
      <c r="AL1" s="99"/>
      <c r="AM1" s="99"/>
      <c r="AN1" s="99"/>
      <c r="AO1" s="301"/>
      <c r="AP1" s="99"/>
      <c r="AQ1" s="99"/>
      <c r="AR1" s="99"/>
      <c r="AS1" s="99"/>
      <c r="AT1" s="99"/>
      <c r="AU1" s="99"/>
      <c r="AV1" s="99"/>
      <c r="AW1" s="99"/>
      <c r="AX1" s="99"/>
      <c r="AY1" s="99"/>
      <c r="AZ1" s="99"/>
      <c r="BA1" s="99"/>
      <c r="BB1" s="96"/>
    </row>
    <row r="2" spans="1:64" ht="15.75">
      <c r="A2" s="572" t="s">
        <v>411</v>
      </c>
      <c r="B2" s="767"/>
      <c r="C2" s="767"/>
      <c r="D2" s="767"/>
      <c r="E2" s="767"/>
      <c r="F2" s="767"/>
      <c r="G2" s="767"/>
      <c r="H2" s="96"/>
      <c r="I2" s="96"/>
      <c r="J2" s="96"/>
      <c r="K2" s="96"/>
      <c r="L2" s="267"/>
      <c r="M2" s="96"/>
      <c r="N2" s="268"/>
      <c r="O2" s="267"/>
      <c r="P2" s="96"/>
      <c r="Q2" s="96"/>
      <c r="R2" s="96"/>
      <c r="S2" s="96"/>
      <c r="T2" s="99"/>
      <c r="U2" s="99"/>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row>
    <row r="3" spans="1:64" ht="15.75">
      <c r="A3" s="572" t="s">
        <v>634</v>
      </c>
      <c r="B3" s="767"/>
      <c r="C3" s="767"/>
      <c r="D3" s="767"/>
      <c r="E3" s="767"/>
      <c r="F3" s="767"/>
      <c r="G3" s="767"/>
      <c r="H3" s="96"/>
      <c r="I3" s="96"/>
      <c r="J3" s="96"/>
      <c r="K3" s="96"/>
      <c r="L3" s="96"/>
      <c r="M3" s="267"/>
      <c r="N3" s="96"/>
      <c r="O3" s="96"/>
      <c r="P3" s="267"/>
      <c r="Q3" s="96"/>
      <c r="R3" s="96"/>
      <c r="S3" s="96"/>
      <c r="T3" s="96"/>
      <c r="U3" s="96"/>
      <c r="V3" s="96"/>
      <c r="W3" s="96"/>
      <c r="X3" s="96"/>
      <c r="Y3" s="96"/>
      <c r="Z3" s="96"/>
      <c r="AA3" s="96"/>
      <c r="AB3" s="96"/>
      <c r="AC3" s="96"/>
      <c r="AD3" s="96"/>
      <c r="AE3" s="96"/>
      <c r="AF3" s="96"/>
      <c r="AG3" s="96"/>
      <c r="AH3" s="96"/>
      <c r="AI3" s="96"/>
      <c r="AJ3" s="96"/>
      <c r="AK3" s="267"/>
      <c r="AL3" s="96"/>
      <c r="AM3" s="96"/>
      <c r="AN3" s="96"/>
      <c r="AO3" s="96"/>
      <c r="AP3" s="96"/>
      <c r="AQ3" s="96"/>
      <c r="AR3" s="96"/>
      <c r="AS3" s="96"/>
      <c r="AT3" s="96"/>
      <c r="AU3" s="96"/>
      <c r="AV3" s="96"/>
      <c r="AW3" s="96"/>
      <c r="AX3" s="96"/>
      <c r="AY3" s="96"/>
      <c r="AZ3" s="96"/>
      <c r="BA3" s="96"/>
      <c r="BB3" s="96"/>
    </row>
    <row r="4" spans="1:64" ht="15.75">
      <c r="A4" s="572" t="s">
        <v>412</v>
      </c>
      <c r="B4" s="767"/>
      <c r="C4" s="767"/>
      <c r="D4" s="767"/>
      <c r="E4" s="767"/>
      <c r="F4" s="767"/>
      <c r="G4" s="767"/>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row>
    <row r="5" spans="1:64" ht="15.75">
      <c r="A5" s="99"/>
      <c r="B5" s="99"/>
      <c r="C5" s="99"/>
      <c r="D5" s="99"/>
      <c r="E5" s="99"/>
      <c r="F5" s="99"/>
      <c r="G5" s="99"/>
      <c r="H5" s="96"/>
      <c r="I5" s="96"/>
      <c r="J5" s="96"/>
      <c r="K5" s="96"/>
      <c r="L5" s="99"/>
      <c r="M5" s="573" t="s">
        <v>5</v>
      </c>
      <c r="N5" s="767"/>
      <c r="O5" s="767"/>
      <c r="P5" s="767"/>
      <c r="Q5" s="767"/>
      <c r="R5" s="767"/>
      <c r="S5" s="767"/>
      <c r="T5" s="767"/>
      <c r="U5" s="767"/>
      <c r="V5" s="767"/>
      <c r="W5" s="767"/>
      <c r="X5" s="767"/>
      <c r="Y5" s="767"/>
      <c r="Z5" s="767"/>
      <c r="AA5" s="767"/>
      <c r="AB5" s="767"/>
      <c r="AC5" s="767"/>
      <c r="AD5" s="767"/>
      <c r="AE5" s="767"/>
      <c r="AF5" s="767"/>
      <c r="AG5" s="96"/>
      <c r="AH5" s="96"/>
      <c r="AI5" s="33"/>
      <c r="AJ5" s="33"/>
      <c r="AK5" s="33"/>
      <c r="AL5" s="33"/>
      <c r="AM5" s="33"/>
      <c r="AN5" s="33"/>
      <c r="AO5" s="96"/>
      <c r="AP5" s="99"/>
      <c r="AQ5" s="99"/>
      <c r="AR5" s="99"/>
      <c r="AS5" s="99"/>
      <c r="AT5" s="99"/>
      <c r="AU5" s="99"/>
      <c r="AV5" s="99"/>
      <c r="AW5" s="99"/>
      <c r="AX5" s="99"/>
      <c r="AY5" s="99"/>
      <c r="AZ5" s="99"/>
      <c r="BA5" s="99"/>
      <c r="BB5" s="96"/>
    </row>
    <row r="6" spans="1:64" ht="15.75">
      <c r="A6" s="610" t="s">
        <v>8</v>
      </c>
      <c r="B6" s="611" t="s">
        <v>9</v>
      </c>
      <c r="C6" s="613" t="s">
        <v>10</v>
      </c>
      <c r="D6" s="778"/>
      <c r="E6" s="778"/>
      <c r="F6" s="778"/>
      <c r="G6" s="779"/>
      <c r="H6" s="611" t="s">
        <v>11</v>
      </c>
      <c r="I6" s="623" t="s">
        <v>365</v>
      </c>
      <c r="J6" s="624" t="s">
        <v>413</v>
      </c>
      <c r="K6" s="630" t="s">
        <v>110</v>
      </c>
      <c r="L6" s="624" t="s">
        <v>13</v>
      </c>
      <c r="M6" s="629" t="s">
        <v>14</v>
      </c>
      <c r="N6" s="780"/>
      <c r="O6" s="780"/>
      <c r="P6" s="780"/>
      <c r="Q6" s="780"/>
      <c r="R6" s="780"/>
      <c r="S6" s="780"/>
      <c r="T6" s="780"/>
      <c r="U6" s="631" t="s">
        <v>14</v>
      </c>
      <c r="V6" s="780"/>
      <c r="W6" s="780"/>
      <c r="X6" s="780"/>
      <c r="Y6" s="780"/>
      <c r="Z6" s="780"/>
      <c r="AA6" s="780"/>
      <c r="AB6" s="780"/>
      <c r="AC6" s="780"/>
      <c r="AD6" s="780"/>
      <c r="AE6" s="780"/>
      <c r="AF6" s="781"/>
      <c r="AG6" s="603" t="s">
        <v>15</v>
      </c>
      <c r="AH6" s="780"/>
      <c r="AI6" s="780"/>
      <c r="AJ6" s="780"/>
      <c r="AK6" s="780"/>
      <c r="AL6" s="780"/>
      <c r="AM6" s="780"/>
      <c r="AN6" s="780"/>
      <c r="AO6" s="605" t="s">
        <v>15</v>
      </c>
      <c r="AP6" s="780"/>
      <c r="AQ6" s="780"/>
      <c r="AR6" s="780"/>
      <c r="AS6" s="780"/>
      <c r="AT6" s="780"/>
      <c r="AU6" s="605" t="s">
        <v>15</v>
      </c>
      <c r="AV6" s="780"/>
      <c r="AW6" s="780"/>
      <c r="AX6" s="780"/>
      <c r="AY6" s="780"/>
      <c r="AZ6" s="780"/>
      <c r="BA6" s="782"/>
      <c r="BB6" s="96"/>
    </row>
    <row r="7" spans="1:64" ht="15.75">
      <c r="A7" s="783"/>
      <c r="B7" s="784"/>
      <c r="C7" s="612" t="s">
        <v>21</v>
      </c>
      <c r="D7" s="614" t="s">
        <v>22</v>
      </c>
      <c r="E7" s="785"/>
      <c r="F7" s="615" t="s">
        <v>23</v>
      </c>
      <c r="G7" s="785"/>
      <c r="H7" s="784"/>
      <c r="I7" s="784"/>
      <c r="J7" s="786"/>
      <c r="K7" s="786"/>
      <c r="L7" s="786"/>
      <c r="M7" s="618" t="s">
        <v>414</v>
      </c>
      <c r="N7" s="787"/>
      <c r="O7" s="787"/>
      <c r="P7" s="787"/>
      <c r="Q7" s="787"/>
      <c r="R7" s="787"/>
      <c r="S7" s="787"/>
      <c r="T7" s="787"/>
      <c r="U7" s="622" t="s">
        <v>415</v>
      </c>
      <c r="V7" s="787"/>
      <c r="W7" s="787"/>
      <c r="X7" s="787"/>
      <c r="Y7" s="787"/>
      <c r="Z7" s="787"/>
      <c r="AA7" s="787"/>
      <c r="AB7" s="787"/>
      <c r="AC7" s="787"/>
      <c r="AD7" s="787"/>
      <c r="AE7" s="787"/>
      <c r="AF7" s="787"/>
      <c r="AG7" s="604" t="str">
        <f>M7</f>
        <v>Pre-CREATE incentives</v>
      </c>
      <c r="AH7" s="787"/>
      <c r="AI7" s="787"/>
      <c r="AJ7" s="787"/>
      <c r="AK7" s="787"/>
      <c r="AL7" s="787"/>
      <c r="AM7" s="787"/>
      <c r="AN7" s="787"/>
      <c r="AO7" s="626" t="str">
        <f>U7</f>
        <v>CREATE incentives</v>
      </c>
      <c r="AP7" s="787"/>
      <c r="AQ7" s="787"/>
      <c r="AR7" s="787"/>
      <c r="AS7" s="787"/>
      <c r="AT7" s="787"/>
      <c r="AU7" s="609" t="str">
        <f>U7</f>
        <v>CREATE incentives</v>
      </c>
      <c r="AV7" s="787"/>
      <c r="AW7" s="787"/>
      <c r="AX7" s="787"/>
      <c r="AY7" s="787"/>
      <c r="AZ7" s="788"/>
      <c r="BA7" s="625" t="s">
        <v>31</v>
      </c>
      <c r="BB7" s="96"/>
    </row>
    <row r="8" spans="1:64" ht="15.75">
      <c r="A8" s="783"/>
      <c r="B8" s="784"/>
      <c r="C8" s="784"/>
      <c r="D8" s="616" t="s">
        <v>37</v>
      </c>
      <c r="E8" s="616" t="s">
        <v>38</v>
      </c>
      <c r="F8" s="617" t="str">
        <f>D8</f>
        <v>No.</v>
      </c>
      <c r="G8" s="617" t="str">
        <f>E8</f>
        <v>Date issued</v>
      </c>
      <c r="H8" s="784"/>
      <c r="I8" s="784"/>
      <c r="J8" s="786"/>
      <c r="K8" s="786"/>
      <c r="L8" s="786"/>
      <c r="M8" s="618" t="s">
        <v>26</v>
      </c>
      <c r="N8" s="788"/>
      <c r="O8" s="619" t="s">
        <v>416</v>
      </c>
      <c r="P8" s="788"/>
      <c r="Q8" s="618" t="s">
        <v>417</v>
      </c>
      <c r="R8" s="788"/>
      <c r="S8" s="619" t="s">
        <v>27</v>
      </c>
      <c r="T8" s="788"/>
      <c r="U8" s="622" t="str">
        <f>M8</f>
        <v>ITH</v>
      </c>
      <c r="V8" s="788"/>
      <c r="W8" s="619" t="s">
        <v>418</v>
      </c>
      <c r="X8" s="788"/>
      <c r="Y8" s="622" t="s">
        <v>419</v>
      </c>
      <c r="Z8" s="788"/>
      <c r="AA8" s="619" t="s">
        <v>420</v>
      </c>
      <c r="AB8" s="788"/>
      <c r="AC8" s="622" t="str">
        <f>Q8</f>
        <v>VAT</v>
      </c>
      <c r="AD8" s="788"/>
      <c r="AE8" s="619" t="str">
        <f>S8</f>
        <v>Duty</v>
      </c>
      <c r="AF8" s="788"/>
      <c r="AG8" s="633" t="s">
        <v>28</v>
      </c>
      <c r="AH8" s="789"/>
      <c r="AI8" s="634" t="s">
        <v>421</v>
      </c>
      <c r="AJ8" s="789"/>
      <c r="AK8" s="633" t="s">
        <v>422</v>
      </c>
      <c r="AL8" s="789"/>
      <c r="AM8" s="634" t="s">
        <v>29</v>
      </c>
      <c r="AN8" s="789"/>
      <c r="AO8" s="627" t="s">
        <v>28</v>
      </c>
      <c r="AP8" s="788"/>
      <c r="AQ8" s="628" t="s">
        <v>423</v>
      </c>
      <c r="AR8" s="788"/>
      <c r="AS8" s="627" t="s">
        <v>185</v>
      </c>
      <c r="AT8" s="788"/>
      <c r="AU8" s="628" t="s">
        <v>424</v>
      </c>
      <c r="AV8" s="788"/>
      <c r="AW8" s="627" t="s">
        <v>425</v>
      </c>
      <c r="AX8" s="788"/>
      <c r="AY8" s="628" t="s">
        <v>426</v>
      </c>
      <c r="AZ8" s="788"/>
      <c r="BA8" s="790"/>
      <c r="BB8" s="96"/>
    </row>
    <row r="9" spans="1:64" ht="15" customHeight="1">
      <c r="A9" s="783"/>
      <c r="B9" s="784"/>
      <c r="C9" s="784"/>
      <c r="D9" s="784"/>
      <c r="E9" s="784"/>
      <c r="F9" s="784"/>
      <c r="G9" s="784"/>
      <c r="H9" s="784"/>
      <c r="I9" s="784"/>
      <c r="J9" s="786"/>
      <c r="K9" s="786"/>
      <c r="L9" s="786"/>
      <c r="M9" s="620" t="s">
        <v>39</v>
      </c>
      <c r="N9" s="620" t="s">
        <v>40</v>
      </c>
      <c r="O9" s="621" t="str">
        <f>M9</f>
        <v>Total</v>
      </c>
      <c r="P9" s="621" t="str">
        <f>N9</f>
        <v>Unused</v>
      </c>
      <c r="Q9" s="620" t="str">
        <f>M9</f>
        <v>Total</v>
      </c>
      <c r="R9" s="620" t="str">
        <f>N9</f>
        <v>Unused</v>
      </c>
      <c r="S9" s="621" t="str">
        <f>M9</f>
        <v>Total</v>
      </c>
      <c r="T9" s="621" t="str">
        <f>N9</f>
        <v>Unused</v>
      </c>
      <c r="U9" s="632" t="str">
        <f>M9</f>
        <v>Total</v>
      </c>
      <c r="V9" s="632" t="str">
        <f>N9</f>
        <v>Unused</v>
      </c>
      <c r="W9" s="621" t="str">
        <f>M9</f>
        <v>Total</v>
      </c>
      <c r="X9" s="621" t="str">
        <f>N9</f>
        <v>Unused</v>
      </c>
      <c r="Y9" s="632" t="str">
        <f>M9</f>
        <v>Total</v>
      </c>
      <c r="Z9" s="632" t="str">
        <f>N9</f>
        <v>Unused</v>
      </c>
      <c r="AA9" s="621" t="str">
        <f>M9</f>
        <v>Total</v>
      </c>
      <c r="AB9" s="621" t="str">
        <f>N9</f>
        <v>Unused</v>
      </c>
      <c r="AC9" s="632" t="str">
        <f>M9</f>
        <v>Total</v>
      </c>
      <c r="AD9" s="632" t="str">
        <f>N9</f>
        <v>Unused</v>
      </c>
      <c r="AE9" s="621" t="str">
        <f>M9</f>
        <v>Total</v>
      </c>
      <c r="AF9" s="621" t="str">
        <f>N9</f>
        <v>Unused</v>
      </c>
      <c r="AG9" s="608" t="s">
        <v>41</v>
      </c>
      <c r="AH9" s="608" t="s">
        <v>42</v>
      </c>
      <c r="AI9" s="606" t="s">
        <v>41</v>
      </c>
      <c r="AJ9" s="606" t="s">
        <v>42</v>
      </c>
      <c r="AK9" s="608" t="s">
        <v>41</v>
      </c>
      <c r="AL9" s="608" t="s">
        <v>42</v>
      </c>
      <c r="AM9" s="606" t="s">
        <v>41</v>
      </c>
      <c r="AN9" s="606" t="s">
        <v>42</v>
      </c>
      <c r="AO9" s="607" t="s">
        <v>41</v>
      </c>
      <c r="AP9" s="607" t="s">
        <v>42</v>
      </c>
      <c r="AQ9" s="606" t="s">
        <v>41</v>
      </c>
      <c r="AR9" s="606" t="s">
        <v>42</v>
      </c>
      <c r="AS9" s="607" t="s">
        <v>41</v>
      </c>
      <c r="AT9" s="607" t="s">
        <v>42</v>
      </c>
      <c r="AU9" s="606" t="s">
        <v>41</v>
      </c>
      <c r="AV9" s="606" t="s">
        <v>42</v>
      </c>
      <c r="AW9" s="607" t="s">
        <v>41</v>
      </c>
      <c r="AX9" s="607" t="s">
        <v>42</v>
      </c>
      <c r="AY9" s="606" t="s">
        <v>41</v>
      </c>
      <c r="AZ9" s="606" t="s">
        <v>42</v>
      </c>
      <c r="BA9" s="790"/>
      <c r="BB9" s="96"/>
    </row>
    <row r="10" spans="1:64" ht="15" customHeight="1">
      <c r="A10" s="791"/>
      <c r="B10" s="792"/>
      <c r="C10" s="792"/>
      <c r="D10" s="784"/>
      <c r="E10" s="784"/>
      <c r="F10" s="784"/>
      <c r="G10" s="784"/>
      <c r="H10" s="792"/>
      <c r="I10" s="792"/>
      <c r="J10" s="793"/>
      <c r="K10" s="793"/>
      <c r="L10" s="786"/>
      <c r="M10" s="786"/>
      <c r="N10" s="786"/>
      <c r="O10" s="786"/>
      <c r="P10" s="786"/>
      <c r="Q10" s="786"/>
      <c r="R10" s="786"/>
      <c r="S10" s="786"/>
      <c r="T10" s="786"/>
      <c r="U10" s="786"/>
      <c r="V10" s="786"/>
      <c r="W10" s="786"/>
      <c r="X10" s="786"/>
      <c r="Y10" s="786"/>
      <c r="Z10" s="786"/>
      <c r="AA10" s="786"/>
      <c r="AB10" s="786"/>
      <c r="AC10" s="786"/>
      <c r="AD10" s="786"/>
      <c r="AE10" s="786"/>
      <c r="AF10" s="786"/>
      <c r="AG10" s="793"/>
      <c r="AH10" s="793"/>
      <c r="AI10" s="786"/>
      <c r="AJ10" s="786"/>
      <c r="AK10" s="786"/>
      <c r="AL10" s="786"/>
      <c r="AM10" s="786"/>
      <c r="AN10" s="786"/>
      <c r="AO10" s="786"/>
      <c r="AP10" s="786"/>
      <c r="AQ10" s="786"/>
      <c r="AR10" s="786"/>
      <c r="AS10" s="786"/>
      <c r="AT10" s="786"/>
      <c r="AU10" s="786"/>
      <c r="AV10" s="786"/>
      <c r="AW10" s="786"/>
      <c r="AX10" s="786"/>
      <c r="AY10" s="786"/>
      <c r="AZ10" s="786"/>
      <c r="BA10" s="794"/>
      <c r="BB10" s="96"/>
    </row>
    <row r="11" spans="1:64" ht="40.5">
      <c r="A11" s="225" t="s">
        <v>43</v>
      </c>
      <c r="B11" s="34"/>
      <c r="C11" s="35"/>
      <c r="D11" s="36"/>
      <c r="E11" s="36" t="s">
        <v>44</v>
      </c>
      <c r="F11" s="37"/>
      <c r="G11" s="37" t="str">
        <f>E11</f>
        <v>MM/DD/YYYY</v>
      </c>
      <c r="H11" s="34"/>
      <c r="I11" s="35" t="s">
        <v>427</v>
      </c>
      <c r="J11" s="67" t="s">
        <v>47</v>
      </c>
      <c r="K11" s="10"/>
      <c r="L11" s="79" t="str">
        <f>E11</f>
        <v>MM/DD/YYYY</v>
      </c>
      <c r="M11" s="10" t="str">
        <f>CONCATENATE(
IF(MID(AG12,3,1)=")",MID(AG12,2,1),MID(AG12,2,2)),",",
IF(MID(AH12,3,1)=")",MID(AH12,2,1),MID(AH12,2,2))
)</f>
        <v>AG,AH</v>
      </c>
      <c r="N11" s="10" t="str">
        <f>CONCATENATE(
IF(MID($L$12,3,1)=")",MID($L$12,2,1),MID($L$12,2,2)),",",
IF(MID(AH12,3,1)=")",MID(AH12,2,1),MID(AH12,2,2))
)</f>
        <v>L,AH</v>
      </c>
      <c r="O11" s="80" t="str">
        <f>CONCATENATE(
IF(MID(AI12,3,1)=")",MID(AI12,2,1),MID(AI12,2,2)),",",CHAR(10),"transitory",CHAR(10),"duration"
)</f>
        <v>AI,
transitory
duration</v>
      </c>
      <c r="P11" s="80" t="str">
        <f>CONCATENATE(
IF(MID($L$12,3,1)=")",MID($L$12,2,1),MID($L$12,2,2)),",",
IF(MID(AI12,3,1)=")",MID(AI12,2,1),MID(AI12,2,2))
)</f>
        <v>L,AI</v>
      </c>
      <c r="Q11" s="10" t="str">
        <f>CONCATENATE(
IF(MID(AK12,3,1)=")",MID(AK12,2,1),MID(AK12,2,2)),",",
IF(MID(AL12,3,1)=")",MID(AL12,2,1),MID(AL12,2,2))
)</f>
        <v>AK,AL</v>
      </c>
      <c r="R11" s="10" t="str">
        <f>CONCATENATE(
IF(MID($L$12,3,1)=")",MID($L$12,2,1),MID($L$12,2,2)),",",
IF(MID(AL12,3,1)=")",MID(AL12,2,1),MID(AL12,2,2))
)</f>
        <v>L,AL</v>
      </c>
      <c r="S11" s="80" t="str">
        <f>CONCATENATE(
IF(MID(AM12,3,1)=")",MID(AM12,2,1),MID(AM12,2,2)),",",
IF(MID(AN12,3,1)=")",MID(AN12,2,1),MID(AN12,2,2))
)</f>
        <v>AM,AN</v>
      </c>
      <c r="T11" s="80" t="str">
        <f>CONCATENATE(
IF(MID($L$12,3,1)=")",MID($L$12,2,1),MID($L$12,2,2)),",",
IF(MID(AN12,3,1)=")",MID(AN12,2,1),MID(AN12,2,2))
)</f>
        <v>L,AN</v>
      </c>
      <c r="U11" s="81" t="str">
        <f>CONCATENATE(
IF(MID(AO12,3,1)=")",MID(AO12,2,1),MID(AO12,2,2)),",",
IF(MID(AP12,3,1)=")",MID(AP12,2,1),MID(AP12,2,2))
)</f>
        <v>AO,AP</v>
      </c>
      <c r="V11" s="81" t="str">
        <f>CONCATENATE(
IF(MID($L$12,3,1)=")",MID($L$12,2,1),MID($L$12,2,2)),",",
IF(MID(AP12,3,1)=")",MID(AP12,2,1),MID(AP12,2,2))
)</f>
        <v>L,AP</v>
      </c>
      <c r="W11" s="80" t="str">
        <f>CONCATENATE(
IF(MID(AQ12,3,1)=")",MID(AQ12,2,1),MID(AQ12,2,2)),",",
IF(MID(AR12,3,1)=")",MID(AR12,2,1),MID(AR12,2,2))
)</f>
        <v>AQ,AR</v>
      </c>
      <c r="X11" s="80" t="str">
        <f>CONCATENATE(
IF(MID($L$12,3,1)=")",MID($L$12,2,1),MID($L$12,2,2)),",",
IF(MID(AR12,3,1)=")",MID(AR12,2,1),MID(AR12,2,2))
)</f>
        <v>L,AR</v>
      </c>
      <c r="Y11" s="81" t="str">
        <f>CONCATENATE(
IF(MID(AS12,3,1)=")",MID(AS12,2,1),MID(AS12,2,2)),",",
IF(MID(AT12,3,1)=")",MID(AT12,2,1),MID(AT12,2,2))
)</f>
        <v>AS,AT</v>
      </c>
      <c r="Z11" s="81" t="str">
        <f>CONCATENATE(
IF(MID($L$12,3,1)=")",MID($L$12,2,1),MID($L$12,2,2)),",",
IF(MID(AT12,3,1)=")",MID(AT12,2,1),MID(AT12,2,2))
)</f>
        <v>L,AT</v>
      </c>
      <c r="AA11" s="80" t="str">
        <f>CONCATENATE(
IF(MID(AU12,3,1)=")",MID(AU12,2,1),MID(AU12,2,2)),",",
IF(MID(AV12,3,1)=")",MID(AV12,2,1),MID(AV12,2,2))
)</f>
        <v>AU,AV</v>
      </c>
      <c r="AB11" s="80" t="str">
        <f>CONCATENATE(
IF(MID($L$12,3,1)=")",MID($L$12,2,1),MID($L$12,2,2)),",",
IF(MID(AV12,3,1)=")",MID(AV12,2,1),MID(AV12,2,2))
)</f>
        <v>L,AV</v>
      </c>
      <c r="AC11" s="81" t="str">
        <f>CONCATENATE(
IF(MID(AW12,3,1)=")",MID(AW12,2,1),MID(AW12,2,2)),",",
IF(MID(AX12,3,1)=")",MID(AX12,2,1),MID(AX12,2,2))
)</f>
        <v>AW,AX</v>
      </c>
      <c r="AD11" s="81" t="str">
        <f>CONCATENATE(
IF(MID($L$12,3,1)=")",MID($L$12,2,1),MID($L$12,2,2)),",",
IF(MID(AX12,3,1)=")",MID(AX12,2,1),MID(AX12,2,2))
)</f>
        <v>L,AX</v>
      </c>
      <c r="AE11" s="80" t="str">
        <f>CONCATENATE(
IF(MID(AY12,3,1)=")",MID(AY12,2,1),MID(AY12,2,2)),",",
IF(MID(AZ12,3,1)=")",MID(AZ12,2,1),MID(AZ12,2,2))
)</f>
        <v>AY,AZ</v>
      </c>
      <c r="AF11" s="80" t="str">
        <f>CONCATENATE(
IF(MID($L$12,3,1)=")",MID($L$12,2,1),MID($L$12,2,2)),",",
IF(MID(AZ12,3,1)=")",MID(AZ12,2,1),MID(AZ12,2,2))
)</f>
        <v>L,AZ</v>
      </c>
      <c r="AG11" s="230" t="s">
        <v>48</v>
      </c>
      <c r="AH11" s="230" t="s">
        <v>48</v>
      </c>
      <c r="AI11" s="82" t="s">
        <v>48</v>
      </c>
      <c r="AJ11" s="82" t="str">
        <f>AH11</f>
        <v>MM/DD/YYYY
or N/A, if not applicable</v>
      </c>
      <c r="AK11" s="67" t="str">
        <f>AL11</f>
        <v>MM/DD/YYYY</v>
      </c>
      <c r="AL11" s="67" t="str">
        <f>AM11</f>
        <v>MM/DD/YYYY</v>
      </c>
      <c r="AM11" s="74" t="str">
        <f>G11</f>
        <v>MM/DD/YYYY</v>
      </c>
      <c r="AN11" s="74" t="str">
        <f>AM11</f>
        <v>MM/DD/YYYY</v>
      </c>
      <c r="AO11" s="76" t="str">
        <f>AM11</f>
        <v>MM/DD/YYYY</v>
      </c>
      <c r="AP11" s="76" t="str">
        <f>AN11</f>
        <v>MM/DD/YYYY</v>
      </c>
      <c r="AQ11" s="74" t="str">
        <f>E11</f>
        <v>MM/DD/YYYY</v>
      </c>
      <c r="AR11" s="74" t="str">
        <f>E11</f>
        <v>MM/DD/YYYY</v>
      </c>
      <c r="AS11" s="76" t="str">
        <f>E11</f>
        <v>MM/DD/YYYY</v>
      </c>
      <c r="AT11" s="76" t="str">
        <f>E11</f>
        <v>MM/DD/YYYY</v>
      </c>
      <c r="AU11" s="74" t="str">
        <f>E11</f>
        <v>MM/DD/YYYY</v>
      </c>
      <c r="AV11" s="74" t="str">
        <f>E11</f>
        <v>MM/DD/YYYY</v>
      </c>
      <c r="AW11" s="76" t="str">
        <f>E11</f>
        <v>MM/DD/YYYY</v>
      </c>
      <c r="AX11" s="76" t="str">
        <f>E11</f>
        <v>MM/DD/YYYY</v>
      </c>
      <c r="AY11" s="74" t="str">
        <f>E11</f>
        <v>MM/DD/YYYY</v>
      </c>
      <c r="AZ11" s="74" t="str">
        <f>E11</f>
        <v>MM/DD/YYYY</v>
      </c>
      <c r="BA11" s="231" t="s">
        <v>428</v>
      </c>
      <c r="BB11" s="96"/>
    </row>
    <row r="12" spans="1:64" ht="15.75">
      <c r="A12" s="227" t="str">
        <f t="shared" ref="A12:BA12" si="0">CONCATENATE("(",MID(ADDRESS(ROW(),COLUMN()),2,SEARCH("$",ADDRESS(ROW(),COLUMN()),2)-2),")")</f>
        <v>(A)</v>
      </c>
      <c r="B12" s="38" t="str">
        <f t="shared" si="0"/>
        <v>(B)</v>
      </c>
      <c r="C12" s="39" t="str">
        <f t="shared" si="0"/>
        <v>(C)</v>
      </c>
      <c r="D12" s="40" t="str">
        <f t="shared" si="0"/>
        <v>(D)</v>
      </c>
      <c r="E12" s="40" t="str">
        <f t="shared" si="0"/>
        <v>(E)</v>
      </c>
      <c r="F12" s="41" t="str">
        <f t="shared" si="0"/>
        <v>(F)</v>
      </c>
      <c r="G12" s="41" t="str">
        <f t="shared" si="0"/>
        <v>(G)</v>
      </c>
      <c r="H12" s="38" t="str">
        <f t="shared" si="0"/>
        <v>(H)</v>
      </c>
      <c r="I12" s="39" t="str">
        <f t="shared" si="0"/>
        <v>(I)</v>
      </c>
      <c r="J12" s="11" t="str">
        <f t="shared" si="0"/>
        <v>(J)</v>
      </c>
      <c r="K12" s="12" t="str">
        <f t="shared" si="0"/>
        <v>(K)</v>
      </c>
      <c r="L12" s="11" t="str">
        <f t="shared" si="0"/>
        <v>(L)</v>
      </c>
      <c r="M12" s="12" t="str">
        <f t="shared" si="0"/>
        <v>(M)</v>
      </c>
      <c r="N12" s="12" t="str">
        <f t="shared" si="0"/>
        <v>(N)</v>
      </c>
      <c r="O12" s="83" t="str">
        <f t="shared" si="0"/>
        <v>(O)</v>
      </c>
      <c r="P12" s="83" t="str">
        <f t="shared" si="0"/>
        <v>(P)</v>
      </c>
      <c r="Q12" s="12" t="str">
        <f t="shared" si="0"/>
        <v>(Q)</v>
      </c>
      <c r="R12" s="12" t="str">
        <f t="shared" si="0"/>
        <v>(R)</v>
      </c>
      <c r="S12" s="83" t="str">
        <f t="shared" si="0"/>
        <v>(S)</v>
      </c>
      <c r="T12" s="83" t="str">
        <f t="shared" si="0"/>
        <v>(T)</v>
      </c>
      <c r="U12" s="73" t="str">
        <f t="shared" si="0"/>
        <v>(U)</v>
      </c>
      <c r="V12" s="73" t="str">
        <f t="shared" si="0"/>
        <v>(V)</v>
      </c>
      <c r="W12" s="83" t="str">
        <f t="shared" si="0"/>
        <v>(W)</v>
      </c>
      <c r="X12" s="83" t="str">
        <f t="shared" si="0"/>
        <v>(X)</v>
      </c>
      <c r="Y12" s="73" t="str">
        <f t="shared" si="0"/>
        <v>(Y)</v>
      </c>
      <c r="Z12" s="73" t="str">
        <f t="shared" si="0"/>
        <v>(Z)</v>
      </c>
      <c r="AA12" s="83" t="str">
        <f t="shared" si="0"/>
        <v>(AA)</v>
      </c>
      <c r="AB12" s="83" t="str">
        <f t="shared" si="0"/>
        <v>(AB)</v>
      </c>
      <c r="AC12" s="73" t="str">
        <f t="shared" si="0"/>
        <v>(AC)</v>
      </c>
      <c r="AD12" s="73" t="str">
        <f t="shared" si="0"/>
        <v>(AD)</v>
      </c>
      <c r="AE12" s="83" t="str">
        <f t="shared" si="0"/>
        <v>(AE)</v>
      </c>
      <c r="AF12" s="83" t="str">
        <f t="shared" si="0"/>
        <v>(AF)</v>
      </c>
      <c r="AG12" s="11" t="str">
        <f t="shared" si="0"/>
        <v>(AG)</v>
      </c>
      <c r="AH12" s="11" t="str">
        <f t="shared" si="0"/>
        <v>(AH)</v>
      </c>
      <c r="AI12" s="77" t="str">
        <f t="shared" si="0"/>
        <v>(AI)</v>
      </c>
      <c r="AJ12" s="77" t="str">
        <f t="shared" si="0"/>
        <v>(AJ)</v>
      </c>
      <c r="AK12" s="11" t="str">
        <f t="shared" si="0"/>
        <v>(AK)</v>
      </c>
      <c r="AL12" s="11" t="str">
        <f t="shared" si="0"/>
        <v>(AL)</v>
      </c>
      <c r="AM12" s="77" t="str">
        <f t="shared" si="0"/>
        <v>(AM)</v>
      </c>
      <c r="AN12" s="77" t="str">
        <f t="shared" si="0"/>
        <v>(AN)</v>
      </c>
      <c r="AO12" s="72" t="str">
        <f t="shared" si="0"/>
        <v>(AO)</v>
      </c>
      <c r="AP12" s="72" t="str">
        <f t="shared" si="0"/>
        <v>(AP)</v>
      </c>
      <c r="AQ12" s="77" t="str">
        <f t="shared" si="0"/>
        <v>(AQ)</v>
      </c>
      <c r="AR12" s="77" t="str">
        <f t="shared" si="0"/>
        <v>(AR)</v>
      </c>
      <c r="AS12" s="72" t="str">
        <f t="shared" si="0"/>
        <v>(AS)</v>
      </c>
      <c r="AT12" s="72" t="str">
        <f t="shared" si="0"/>
        <v>(AT)</v>
      </c>
      <c r="AU12" s="77" t="str">
        <f t="shared" si="0"/>
        <v>(AU)</v>
      </c>
      <c r="AV12" s="77" t="str">
        <f t="shared" si="0"/>
        <v>(AV)</v>
      </c>
      <c r="AW12" s="72" t="str">
        <f t="shared" si="0"/>
        <v>(AW)</v>
      </c>
      <c r="AX12" s="72" t="str">
        <f t="shared" si="0"/>
        <v>(AX)</v>
      </c>
      <c r="AY12" s="77" t="str">
        <f t="shared" si="0"/>
        <v>(AY)</v>
      </c>
      <c r="AZ12" s="77" t="str">
        <f t="shared" si="0"/>
        <v>(AZ)</v>
      </c>
      <c r="BA12" s="194" t="str">
        <f t="shared" si="0"/>
        <v>(BA)</v>
      </c>
      <c r="BB12" s="96"/>
    </row>
    <row r="13" spans="1:64" ht="15.75" outlineLevel="1">
      <c r="A13" s="412"/>
      <c r="B13" s="413"/>
      <c r="C13" s="427"/>
      <c r="D13" s="427"/>
      <c r="E13" s="428"/>
      <c r="F13" s="427"/>
      <c r="G13" s="429"/>
      <c r="H13" s="430"/>
      <c r="I13" s="431"/>
      <c r="J13" s="431"/>
      <c r="K13" s="431"/>
      <c r="L13" s="429"/>
      <c r="M13" s="432"/>
      <c r="N13" s="432"/>
      <c r="O13" s="432"/>
      <c r="P13" s="432"/>
      <c r="Q13" s="432"/>
      <c r="R13" s="432"/>
      <c r="S13" s="432"/>
      <c r="T13" s="432"/>
      <c r="U13" s="432"/>
      <c r="V13" s="432"/>
      <c r="W13" s="432"/>
      <c r="X13" s="432"/>
      <c r="Y13" s="432"/>
      <c r="Z13" s="432"/>
      <c r="AA13" s="432"/>
      <c r="AB13" s="432"/>
      <c r="AC13" s="432"/>
      <c r="AD13" s="432"/>
      <c r="AE13" s="432"/>
      <c r="AF13" s="432"/>
      <c r="AG13" s="433"/>
      <c r="AH13" s="433"/>
      <c r="AI13" s="434"/>
      <c r="AJ13" s="434"/>
      <c r="AK13" s="433"/>
      <c r="AL13" s="433"/>
      <c r="AM13" s="433"/>
      <c r="AN13" s="433"/>
      <c r="AO13" s="431"/>
      <c r="AP13" s="431"/>
      <c r="AQ13" s="431"/>
      <c r="AR13" s="431"/>
      <c r="AS13" s="431"/>
      <c r="AT13" s="431"/>
      <c r="AU13" s="431"/>
      <c r="AV13" s="431"/>
      <c r="AW13" s="431"/>
      <c r="AX13" s="431"/>
      <c r="AY13" s="431"/>
      <c r="AZ13" s="431"/>
      <c r="BA13" s="435"/>
      <c r="BB13" s="436"/>
      <c r="BC13" s="189"/>
      <c r="BD13" s="189"/>
      <c r="BE13" s="189"/>
      <c r="BF13" s="189"/>
      <c r="BG13" s="189"/>
      <c r="BH13" s="189"/>
      <c r="BI13" s="189"/>
      <c r="BJ13" s="189"/>
      <c r="BK13" s="189"/>
      <c r="BL13" s="189"/>
    </row>
    <row r="14" spans="1:64" ht="15.75">
      <c r="A14" s="181"/>
      <c r="B14" s="182"/>
      <c r="C14" s="437"/>
      <c r="D14" s="164"/>
      <c r="E14" s="165"/>
      <c r="F14" s="164"/>
      <c r="G14" s="165"/>
      <c r="H14" s="199"/>
      <c r="I14" s="199"/>
      <c r="J14" s="199"/>
      <c r="K14" s="199"/>
      <c r="L14" s="165"/>
      <c r="M14" s="438" t="str">
        <f t="shared" ref="M14:M29" si="1">IFERROR(IF(AND(AG14="",AH14=""),"",YEARFRAC(AG14,AH14)),"")</f>
        <v/>
      </c>
      <c r="N14" s="438" t="str">
        <f>IF(AH14="","",IF($L14&lt;AG14,M14,IF($L14&gt;AH14,0,YEARFRAC($L14,AH14))))</f>
        <v/>
      </c>
      <c r="O14" s="438" t="str">
        <f t="shared" ref="O14:O29" si="2">IFERROR(IF(AND(AI14="",AJ14=""),"",YEARFRAC(AI14,AJ14)),"")</f>
        <v/>
      </c>
      <c r="P14" s="438" t="str">
        <f t="shared" ref="P14:P29" si="3">IF(AJ14="","",IF($L14&lt;AI14,O14,IF($L14&gt;AJ14,0,YEARFRAC($L14,AJ14))))</f>
        <v/>
      </c>
      <c r="Q14" s="438" t="str">
        <f t="shared" ref="Q14:Q29" si="4">IFERROR(IF(AND(AK14="",AL14=""),"",YEARFRAC(AK14,AL14)),"")</f>
        <v/>
      </c>
      <c r="R14" s="438" t="str">
        <f t="shared" ref="R14:R29" si="5">IF(AL14="","",IF($L14&lt;AK14,Q14,IF($L14&gt;AL14,0,YEARFRAC($L14,AL14))))</f>
        <v/>
      </c>
      <c r="S14" s="438" t="str">
        <f t="shared" ref="S14:S29" si="6">IFERROR(IF(AND(AM14="",AN14=""),"",YEARFRAC(AM14,AN14)),"")</f>
        <v/>
      </c>
      <c r="T14" s="438" t="str">
        <f t="shared" ref="T14:T29" si="7">IF(AN14="","",IF($L14&lt;AM14,S14,IF($L14&gt;AN14,0,YEARFRAC($L14,AN14))))</f>
        <v/>
      </c>
      <c r="U14" s="438" t="str">
        <f t="shared" ref="U14:U29" si="8">IFERROR(IF(AND(AO14="",AP14=""),"",YEARFRAC(AO14,AP14)),"")</f>
        <v/>
      </c>
      <c r="V14" s="438" t="str">
        <f t="shared" ref="V14:V29" si="9">IF(AP14="","",IF($L14&lt;AO14,U14,IF($L14&gt;AP14,0,YEARFRAC($L14,AP14))))</f>
        <v/>
      </c>
      <c r="W14" s="438" t="str">
        <f t="shared" ref="W14:W29" si="10">IFERROR(IF(AND(AQ14="",AR14=""),"",YEARFRAC(AQ14,AR14)),"")</f>
        <v/>
      </c>
      <c r="X14" s="438" t="str">
        <f t="shared" ref="X14:X29" si="11">IF(AR14="","",IF($L14&lt;AQ14,W14,IF($L14&gt;AR14,0,YEARFRAC($L14,AR14))))</f>
        <v/>
      </c>
      <c r="Y14" s="438" t="str">
        <f t="shared" ref="Y14:Y29" si="12">IFERROR(IF(AND(AS14="",AT14=""),"",YEARFRAC(AS14,AT14)),"")</f>
        <v/>
      </c>
      <c r="Z14" s="438" t="str">
        <f t="shared" ref="Z14:Z29" si="13">IF(AT14="","",IF($L14&lt;AS14,Y14,IF($L14&gt;AT14,0,YEARFRAC($L14,AT14))))</f>
        <v/>
      </c>
      <c r="AA14" s="438" t="str">
        <f t="shared" ref="AA14:AA29" si="14">IFERROR(IF(AND(AU14="",AV14=""),"",YEARFRAC(AU14,AV14)),"")</f>
        <v/>
      </c>
      <c r="AB14" s="438" t="str">
        <f t="shared" ref="AB14:AB29" si="15">IF(AV14="","",IF($L14&lt;AU14,AA14,IF($L14&gt;AV14,0,YEARFRAC($L14,AV14))))</f>
        <v/>
      </c>
      <c r="AC14" s="438" t="str">
        <f t="shared" ref="AC14:AC29" si="16">IFERROR(IF(AND(AW14="",AX14=""),"",YEARFRAC(AW14,AX14)),"")</f>
        <v/>
      </c>
      <c r="AD14" s="438" t="str">
        <f t="shared" ref="AD14:AD29" si="17">IF(AX14="","",IF($L14&lt;AW14,AC14,IF($L14&gt;AX14,0,YEARFRAC($L14,AX14))))</f>
        <v/>
      </c>
      <c r="AE14" s="438" t="str">
        <f t="shared" ref="AE14:AE29" si="18">IFERROR(IF(AND(AY14="",AZ14=""),"",YEARFRAC(AY14,AZ14)),"")</f>
        <v/>
      </c>
      <c r="AF14" s="438" t="str">
        <f t="shared" ref="AF14:AF29" si="19">IF(AZ14="","",IF($L14&lt;AY14,AE14,IF($L14&gt;AZ14,0,YEARFRAC($L14,AZ14))))</f>
        <v/>
      </c>
      <c r="AG14" s="439"/>
      <c r="AH14" s="439"/>
      <c r="AI14" s="439"/>
      <c r="AJ14" s="439"/>
      <c r="AK14" s="439"/>
      <c r="AL14" s="439"/>
      <c r="AM14" s="439"/>
      <c r="AN14" s="439"/>
      <c r="AO14" s="199"/>
      <c r="AP14" s="199"/>
      <c r="AQ14" s="199"/>
      <c r="AR14" s="199"/>
      <c r="AS14" s="199"/>
      <c r="AT14" s="199"/>
      <c r="AU14" s="199"/>
      <c r="AV14" s="199"/>
      <c r="AW14" s="199"/>
      <c r="AX14" s="199"/>
      <c r="AY14" s="199"/>
      <c r="AZ14" s="199"/>
      <c r="BA14" s="440"/>
      <c r="BB14" s="441"/>
      <c r="BC14" s="189"/>
      <c r="BD14" s="189"/>
      <c r="BE14" s="189"/>
      <c r="BF14" s="189"/>
      <c r="BG14" s="189"/>
      <c r="BH14" s="189"/>
      <c r="BI14" s="189"/>
      <c r="BJ14" s="189"/>
      <c r="BK14" s="189"/>
      <c r="BL14" s="189"/>
    </row>
    <row r="15" spans="1:64" ht="15.75">
      <c r="A15" s="181"/>
      <c r="B15" s="182"/>
      <c r="C15" s="437"/>
      <c r="D15" s="164"/>
      <c r="E15" s="165"/>
      <c r="F15" s="164"/>
      <c r="G15" s="165"/>
      <c r="H15" s="199"/>
      <c r="I15" s="199"/>
      <c r="J15" s="199"/>
      <c r="K15" s="199"/>
      <c r="L15" s="165"/>
      <c r="M15" s="442" t="str">
        <f t="shared" si="1"/>
        <v/>
      </c>
      <c r="N15" s="442" t="str">
        <f t="shared" ref="N15:N29" si="20">IF(AH15="","",IF(OR(AH15&lt;=L15,AH15&lt;=DATE(2021,4,10),AH15="N/A",AH15="NA",AH15="N.A.",AH15="N.A"),0,YEARFRAC(L15,AH15)))</f>
        <v/>
      </c>
      <c r="O15" s="442" t="str">
        <f t="shared" si="2"/>
        <v/>
      </c>
      <c r="P15" s="442" t="str">
        <f t="shared" si="3"/>
        <v/>
      </c>
      <c r="Q15" s="442" t="str">
        <f t="shared" si="4"/>
        <v/>
      </c>
      <c r="R15" s="442" t="str">
        <f t="shared" si="5"/>
        <v/>
      </c>
      <c r="S15" s="442" t="str">
        <f t="shared" si="6"/>
        <v/>
      </c>
      <c r="T15" s="442" t="str">
        <f t="shared" si="7"/>
        <v/>
      </c>
      <c r="U15" s="442" t="str">
        <f t="shared" si="8"/>
        <v/>
      </c>
      <c r="V15" s="442" t="str">
        <f t="shared" si="9"/>
        <v/>
      </c>
      <c r="W15" s="442" t="str">
        <f t="shared" si="10"/>
        <v/>
      </c>
      <c r="X15" s="442" t="str">
        <f t="shared" si="11"/>
        <v/>
      </c>
      <c r="Y15" s="442" t="str">
        <f t="shared" si="12"/>
        <v/>
      </c>
      <c r="Z15" s="442" t="str">
        <f t="shared" si="13"/>
        <v/>
      </c>
      <c r="AA15" s="442" t="str">
        <f t="shared" si="14"/>
        <v/>
      </c>
      <c r="AB15" s="442" t="str">
        <f t="shared" si="15"/>
        <v/>
      </c>
      <c r="AC15" s="442" t="str">
        <f t="shared" si="16"/>
        <v/>
      </c>
      <c r="AD15" s="442" t="str">
        <f t="shared" si="17"/>
        <v/>
      </c>
      <c r="AE15" s="442" t="str">
        <f t="shared" si="18"/>
        <v/>
      </c>
      <c r="AF15" s="442" t="str">
        <f t="shared" si="19"/>
        <v/>
      </c>
      <c r="AG15" s="439"/>
      <c r="AH15" s="439"/>
      <c r="AI15" s="439"/>
      <c r="AJ15" s="439"/>
      <c r="AK15" s="199"/>
      <c r="AL15" s="199"/>
      <c r="AM15" s="439"/>
      <c r="AN15" s="439"/>
      <c r="AO15" s="439"/>
      <c r="AP15" s="257"/>
      <c r="AQ15" s="439"/>
      <c r="AR15" s="257"/>
      <c r="AS15" s="439"/>
      <c r="AT15" s="257"/>
      <c r="AU15" s="439"/>
      <c r="AV15" s="257"/>
      <c r="AW15" s="439"/>
      <c r="AX15" s="257"/>
      <c r="AY15" s="439"/>
      <c r="AZ15" s="257"/>
      <c r="BA15" s="443"/>
      <c r="BB15" s="441"/>
      <c r="BC15" s="189"/>
      <c r="BD15" s="189"/>
      <c r="BE15" s="189"/>
      <c r="BF15" s="189"/>
      <c r="BG15" s="189"/>
      <c r="BH15" s="189"/>
      <c r="BI15" s="189"/>
      <c r="BJ15" s="189"/>
      <c r="BK15" s="189"/>
      <c r="BL15" s="189"/>
    </row>
    <row r="16" spans="1:64" ht="15.75">
      <c r="A16" s="181"/>
      <c r="B16" s="182"/>
      <c r="C16" s="437"/>
      <c r="D16" s="164"/>
      <c r="E16" s="165"/>
      <c r="F16" s="164"/>
      <c r="G16" s="165"/>
      <c r="H16" s="199"/>
      <c r="I16" s="199"/>
      <c r="J16" s="199"/>
      <c r="K16" s="199"/>
      <c r="L16" s="165"/>
      <c r="M16" s="442" t="str">
        <f t="shared" si="1"/>
        <v/>
      </c>
      <c r="N16" s="442" t="str">
        <f t="shared" si="20"/>
        <v/>
      </c>
      <c r="O16" s="442" t="str">
        <f t="shared" si="2"/>
        <v/>
      </c>
      <c r="P16" s="442" t="str">
        <f t="shared" si="3"/>
        <v/>
      </c>
      <c r="Q16" s="442" t="str">
        <f t="shared" si="4"/>
        <v/>
      </c>
      <c r="R16" s="442" t="str">
        <f t="shared" si="5"/>
        <v/>
      </c>
      <c r="S16" s="442" t="str">
        <f t="shared" si="6"/>
        <v/>
      </c>
      <c r="T16" s="442" t="str">
        <f t="shared" si="7"/>
        <v/>
      </c>
      <c r="U16" s="442" t="str">
        <f t="shared" si="8"/>
        <v/>
      </c>
      <c r="V16" s="442" t="str">
        <f t="shared" si="9"/>
        <v/>
      </c>
      <c r="W16" s="442" t="str">
        <f t="shared" si="10"/>
        <v/>
      </c>
      <c r="X16" s="442" t="str">
        <f t="shared" si="11"/>
        <v/>
      </c>
      <c r="Y16" s="442" t="str">
        <f t="shared" si="12"/>
        <v/>
      </c>
      <c r="Z16" s="442" t="str">
        <f t="shared" si="13"/>
        <v/>
      </c>
      <c r="AA16" s="442" t="str">
        <f t="shared" si="14"/>
        <v/>
      </c>
      <c r="AB16" s="442" t="str">
        <f t="shared" si="15"/>
        <v/>
      </c>
      <c r="AC16" s="442" t="str">
        <f t="shared" si="16"/>
        <v/>
      </c>
      <c r="AD16" s="442" t="str">
        <f t="shared" si="17"/>
        <v/>
      </c>
      <c r="AE16" s="442" t="str">
        <f t="shared" si="18"/>
        <v/>
      </c>
      <c r="AF16" s="442" t="str">
        <f t="shared" si="19"/>
        <v/>
      </c>
      <c r="AG16" s="439"/>
      <c r="AH16" s="439"/>
      <c r="AI16" s="439"/>
      <c r="AJ16" s="439"/>
      <c r="AK16" s="199"/>
      <c r="AL16" s="199"/>
      <c r="AM16" s="439"/>
      <c r="AN16" s="439"/>
      <c r="AO16" s="439"/>
      <c r="AP16" s="257"/>
      <c r="AQ16" s="439"/>
      <c r="AR16" s="257"/>
      <c r="AS16" s="439"/>
      <c r="AT16" s="257"/>
      <c r="AU16" s="439"/>
      <c r="AV16" s="257"/>
      <c r="AW16" s="439"/>
      <c r="AX16" s="257"/>
      <c r="AY16" s="439"/>
      <c r="AZ16" s="257"/>
      <c r="BA16" s="443"/>
      <c r="BB16" s="441"/>
      <c r="BC16" s="189"/>
      <c r="BD16" s="189"/>
      <c r="BE16" s="189"/>
      <c r="BF16" s="189"/>
      <c r="BG16" s="189"/>
      <c r="BH16" s="189"/>
      <c r="BI16" s="189"/>
      <c r="BJ16" s="189"/>
      <c r="BK16" s="189"/>
      <c r="BL16" s="189"/>
    </row>
    <row r="17" spans="1:64" ht="15.75">
      <c r="A17" s="181"/>
      <c r="B17" s="182"/>
      <c r="C17" s="437"/>
      <c r="D17" s="164"/>
      <c r="E17" s="165"/>
      <c r="F17" s="164"/>
      <c r="G17" s="165"/>
      <c r="H17" s="199"/>
      <c r="I17" s="199"/>
      <c r="J17" s="199"/>
      <c r="K17" s="199"/>
      <c r="L17" s="165"/>
      <c r="M17" s="442" t="str">
        <f t="shared" si="1"/>
        <v/>
      </c>
      <c r="N17" s="442" t="str">
        <f t="shared" si="20"/>
        <v/>
      </c>
      <c r="O17" s="442" t="str">
        <f t="shared" si="2"/>
        <v/>
      </c>
      <c r="P17" s="442" t="str">
        <f t="shared" si="3"/>
        <v/>
      </c>
      <c r="Q17" s="442" t="str">
        <f t="shared" si="4"/>
        <v/>
      </c>
      <c r="R17" s="442" t="str">
        <f t="shared" si="5"/>
        <v/>
      </c>
      <c r="S17" s="442" t="str">
        <f t="shared" si="6"/>
        <v/>
      </c>
      <c r="T17" s="442" t="str">
        <f t="shared" si="7"/>
        <v/>
      </c>
      <c r="U17" s="442" t="str">
        <f t="shared" si="8"/>
        <v/>
      </c>
      <c r="V17" s="442" t="str">
        <f t="shared" si="9"/>
        <v/>
      </c>
      <c r="W17" s="442" t="str">
        <f t="shared" si="10"/>
        <v/>
      </c>
      <c r="X17" s="442" t="str">
        <f t="shared" si="11"/>
        <v/>
      </c>
      <c r="Y17" s="442" t="str">
        <f t="shared" si="12"/>
        <v/>
      </c>
      <c r="Z17" s="442" t="str">
        <f t="shared" si="13"/>
        <v/>
      </c>
      <c r="AA17" s="442" t="str">
        <f t="shared" si="14"/>
        <v/>
      </c>
      <c r="AB17" s="442" t="str">
        <f t="shared" si="15"/>
        <v/>
      </c>
      <c r="AC17" s="442" t="str">
        <f t="shared" si="16"/>
        <v/>
      </c>
      <c r="AD17" s="442" t="str">
        <f t="shared" si="17"/>
        <v/>
      </c>
      <c r="AE17" s="442" t="str">
        <f t="shared" si="18"/>
        <v/>
      </c>
      <c r="AF17" s="442" t="str">
        <f t="shared" si="19"/>
        <v/>
      </c>
      <c r="AG17" s="439"/>
      <c r="AH17" s="439"/>
      <c r="AI17" s="439"/>
      <c r="AJ17" s="439"/>
      <c r="AK17" s="199"/>
      <c r="AL17" s="199"/>
      <c r="AM17" s="439"/>
      <c r="AN17" s="439"/>
      <c r="AO17" s="439"/>
      <c r="AP17" s="257"/>
      <c r="AQ17" s="439"/>
      <c r="AR17" s="257"/>
      <c r="AS17" s="439"/>
      <c r="AT17" s="257"/>
      <c r="AU17" s="439"/>
      <c r="AV17" s="257"/>
      <c r="AW17" s="439"/>
      <c r="AX17" s="257"/>
      <c r="AY17" s="439"/>
      <c r="AZ17" s="257"/>
      <c r="BA17" s="443"/>
      <c r="BB17" s="441"/>
      <c r="BC17" s="189"/>
      <c r="BD17" s="189"/>
      <c r="BE17" s="189"/>
      <c r="BF17" s="189"/>
      <c r="BG17" s="189"/>
      <c r="BH17" s="189"/>
      <c r="BI17" s="189"/>
      <c r="BJ17" s="189"/>
      <c r="BK17" s="189"/>
      <c r="BL17" s="189"/>
    </row>
    <row r="18" spans="1:64" ht="15.75">
      <c r="A18" s="181"/>
      <c r="B18" s="182"/>
      <c r="C18" s="437"/>
      <c r="D18" s="164"/>
      <c r="E18" s="165"/>
      <c r="F18" s="164"/>
      <c r="G18" s="165"/>
      <c r="H18" s="199"/>
      <c r="I18" s="199"/>
      <c r="J18" s="199"/>
      <c r="K18" s="199"/>
      <c r="L18" s="165"/>
      <c r="M18" s="442" t="str">
        <f t="shared" si="1"/>
        <v/>
      </c>
      <c r="N18" s="442" t="str">
        <f t="shared" si="20"/>
        <v/>
      </c>
      <c r="O18" s="442" t="str">
        <f t="shared" si="2"/>
        <v/>
      </c>
      <c r="P18" s="442" t="str">
        <f t="shared" si="3"/>
        <v/>
      </c>
      <c r="Q18" s="442" t="str">
        <f t="shared" si="4"/>
        <v/>
      </c>
      <c r="R18" s="442" t="str">
        <f t="shared" si="5"/>
        <v/>
      </c>
      <c r="S18" s="442" t="str">
        <f t="shared" si="6"/>
        <v/>
      </c>
      <c r="T18" s="442" t="str">
        <f t="shared" si="7"/>
        <v/>
      </c>
      <c r="U18" s="442" t="str">
        <f t="shared" si="8"/>
        <v/>
      </c>
      <c r="V18" s="442" t="str">
        <f t="shared" si="9"/>
        <v/>
      </c>
      <c r="W18" s="442" t="str">
        <f t="shared" si="10"/>
        <v/>
      </c>
      <c r="X18" s="442" t="str">
        <f t="shared" si="11"/>
        <v/>
      </c>
      <c r="Y18" s="442" t="str">
        <f t="shared" si="12"/>
        <v/>
      </c>
      <c r="Z18" s="442" t="str">
        <f t="shared" si="13"/>
        <v/>
      </c>
      <c r="AA18" s="442" t="str">
        <f t="shared" si="14"/>
        <v/>
      </c>
      <c r="AB18" s="442" t="str">
        <f t="shared" si="15"/>
        <v/>
      </c>
      <c r="AC18" s="442" t="str">
        <f t="shared" si="16"/>
        <v/>
      </c>
      <c r="AD18" s="442" t="str">
        <f t="shared" si="17"/>
        <v/>
      </c>
      <c r="AE18" s="442" t="str">
        <f t="shared" si="18"/>
        <v/>
      </c>
      <c r="AF18" s="442" t="str">
        <f t="shared" si="19"/>
        <v/>
      </c>
      <c r="AG18" s="439"/>
      <c r="AH18" s="439"/>
      <c r="AI18" s="439"/>
      <c r="AJ18" s="439"/>
      <c r="AK18" s="199"/>
      <c r="AL18" s="199"/>
      <c r="AM18" s="439"/>
      <c r="AN18" s="439"/>
      <c r="AO18" s="199"/>
      <c r="AP18" s="199"/>
      <c r="AQ18" s="199"/>
      <c r="AR18" s="199"/>
      <c r="AS18" s="199"/>
      <c r="AT18" s="199"/>
      <c r="AU18" s="199"/>
      <c r="AV18" s="199"/>
      <c r="AW18" s="199"/>
      <c r="AX18" s="199"/>
      <c r="AY18" s="199"/>
      <c r="AZ18" s="199"/>
      <c r="BA18" s="440"/>
      <c r="BB18" s="441"/>
      <c r="BC18" s="189"/>
      <c r="BD18" s="189"/>
      <c r="BE18" s="189"/>
      <c r="BF18" s="189"/>
      <c r="BG18" s="189"/>
      <c r="BH18" s="189"/>
      <c r="BI18" s="189"/>
      <c r="BJ18" s="189"/>
      <c r="BK18" s="189"/>
      <c r="BL18" s="189"/>
    </row>
    <row r="19" spans="1:64" ht="15.75">
      <c r="A19" s="181"/>
      <c r="B19" s="182"/>
      <c r="C19" s="437"/>
      <c r="D19" s="164"/>
      <c r="E19" s="165"/>
      <c r="F19" s="164"/>
      <c r="G19" s="165"/>
      <c r="H19" s="199"/>
      <c r="I19" s="199"/>
      <c r="J19" s="199"/>
      <c r="K19" s="199"/>
      <c r="L19" s="165"/>
      <c r="M19" s="442" t="str">
        <f t="shared" si="1"/>
        <v/>
      </c>
      <c r="N19" s="442" t="str">
        <f t="shared" si="20"/>
        <v/>
      </c>
      <c r="O19" s="442" t="str">
        <f t="shared" si="2"/>
        <v/>
      </c>
      <c r="P19" s="442" t="str">
        <f t="shared" si="3"/>
        <v/>
      </c>
      <c r="Q19" s="442" t="str">
        <f t="shared" si="4"/>
        <v/>
      </c>
      <c r="R19" s="442" t="str">
        <f t="shared" si="5"/>
        <v/>
      </c>
      <c r="S19" s="442" t="str">
        <f t="shared" si="6"/>
        <v/>
      </c>
      <c r="T19" s="442" t="str">
        <f t="shared" si="7"/>
        <v/>
      </c>
      <c r="U19" s="442" t="str">
        <f t="shared" si="8"/>
        <v/>
      </c>
      <c r="V19" s="442" t="str">
        <f t="shared" si="9"/>
        <v/>
      </c>
      <c r="W19" s="442" t="str">
        <f t="shared" si="10"/>
        <v/>
      </c>
      <c r="X19" s="442" t="str">
        <f t="shared" si="11"/>
        <v/>
      </c>
      <c r="Y19" s="442" t="str">
        <f t="shared" si="12"/>
        <v/>
      </c>
      <c r="Z19" s="442" t="str">
        <f t="shared" si="13"/>
        <v/>
      </c>
      <c r="AA19" s="442" t="str">
        <f t="shared" si="14"/>
        <v/>
      </c>
      <c r="AB19" s="442" t="str">
        <f t="shared" si="15"/>
        <v/>
      </c>
      <c r="AC19" s="442" t="str">
        <f t="shared" si="16"/>
        <v/>
      </c>
      <c r="AD19" s="442" t="str">
        <f t="shared" si="17"/>
        <v/>
      </c>
      <c r="AE19" s="442" t="str">
        <f t="shared" si="18"/>
        <v/>
      </c>
      <c r="AF19" s="442" t="str">
        <f t="shared" si="19"/>
        <v/>
      </c>
      <c r="AG19" s="439"/>
      <c r="AH19" s="439"/>
      <c r="AI19" s="439"/>
      <c r="AJ19" s="439"/>
      <c r="AK19" s="199"/>
      <c r="AL19" s="199"/>
      <c r="AM19" s="439"/>
      <c r="AN19" s="439"/>
      <c r="AO19" s="199"/>
      <c r="AP19" s="199"/>
      <c r="AQ19" s="199"/>
      <c r="AR19" s="199"/>
      <c r="AS19" s="199"/>
      <c r="AT19" s="199"/>
      <c r="AU19" s="199"/>
      <c r="AV19" s="199"/>
      <c r="AW19" s="199"/>
      <c r="AX19" s="199"/>
      <c r="AY19" s="199"/>
      <c r="AZ19" s="199"/>
      <c r="BA19" s="440"/>
      <c r="BB19" s="441"/>
      <c r="BC19" s="189"/>
      <c r="BD19" s="189"/>
      <c r="BE19" s="189"/>
      <c r="BF19" s="189"/>
      <c r="BG19" s="189"/>
      <c r="BH19" s="189"/>
      <c r="BI19" s="189"/>
      <c r="BJ19" s="189"/>
      <c r="BK19" s="189"/>
      <c r="BL19" s="189"/>
    </row>
    <row r="20" spans="1:64" ht="15.75">
      <c r="A20" s="181"/>
      <c r="B20" s="182"/>
      <c r="C20" s="437"/>
      <c r="D20" s="164"/>
      <c r="E20" s="165"/>
      <c r="F20" s="164"/>
      <c r="G20" s="165"/>
      <c r="H20" s="199"/>
      <c r="I20" s="199"/>
      <c r="J20" s="199"/>
      <c r="K20" s="199"/>
      <c r="L20" s="165"/>
      <c r="M20" s="442" t="str">
        <f t="shared" si="1"/>
        <v/>
      </c>
      <c r="N20" s="442" t="str">
        <f t="shared" si="20"/>
        <v/>
      </c>
      <c r="O20" s="442" t="str">
        <f t="shared" si="2"/>
        <v/>
      </c>
      <c r="P20" s="442" t="str">
        <f t="shared" si="3"/>
        <v/>
      </c>
      <c r="Q20" s="442" t="str">
        <f t="shared" si="4"/>
        <v/>
      </c>
      <c r="R20" s="442" t="str">
        <f t="shared" si="5"/>
        <v/>
      </c>
      <c r="S20" s="442" t="str">
        <f t="shared" si="6"/>
        <v/>
      </c>
      <c r="T20" s="442" t="str">
        <f t="shared" si="7"/>
        <v/>
      </c>
      <c r="U20" s="442" t="str">
        <f t="shared" si="8"/>
        <v/>
      </c>
      <c r="V20" s="442" t="str">
        <f t="shared" si="9"/>
        <v/>
      </c>
      <c r="W20" s="442" t="str">
        <f t="shared" si="10"/>
        <v/>
      </c>
      <c r="X20" s="442" t="str">
        <f t="shared" si="11"/>
        <v/>
      </c>
      <c r="Y20" s="442" t="str">
        <f t="shared" si="12"/>
        <v/>
      </c>
      <c r="Z20" s="442" t="str">
        <f t="shared" si="13"/>
        <v/>
      </c>
      <c r="AA20" s="442" t="str">
        <f t="shared" si="14"/>
        <v/>
      </c>
      <c r="AB20" s="442" t="str">
        <f t="shared" si="15"/>
        <v/>
      </c>
      <c r="AC20" s="442" t="str">
        <f t="shared" si="16"/>
        <v/>
      </c>
      <c r="AD20" s="442" t="str">
        <f t="shared" si="17"/>
        <v/>
      </c>
      <c r="AE20" s="442" t="str">
        <f t="shared" si="18"/>
        <v/>
      </c>
      <c r="AF20" s="442" t="str">
        <f t="shared" si="19"/>
        <v/>
      </c>
      <c r="AG20" s="439"/>
      <c r="AH20" s="439"/>
      <c r="AI20" s="439"/>
      <c r="AJ20" s="439"/>
      <c r="AK20" s="199"/>
      <c r="AL20" s="199"/>
      <c r="AM20" s="439"/>
      <c r="AN20" s="439"/>
      <c r="AO20" s="199"/>
      <c r="AP20" s="199"/>
      <c r="AQ20" s="199"/>
      <c r="AR20" s="199"/>
      <c r="AS20" s="199"/>
      <c r="AT20" s="199"/>
      <c r="AU20" s="199"/>
      <c r="AV20" s="199"/>
      <c r="AW20" s="199"/>
      <c r="AX20" s="199"/>
      <c r="AY20" s="199"/>
      <c r="AZ20" s="199"/>
      <c r="BA20" s="440"/>
      <c r="BB20" s="441"/>
      <c r="BC20" s="189"/>
      <c r="BD20" s="189"/>
      <c r="BE20" s="189"/>
      <c r="BF20" s="189"/>
      <c r="BG20" s="189"/>
      <c r="BH20" s="189"/>
      <c r="BI20" s="189"/>
      <c r="BJ20" s="189"/>
      <c r="BK20" s="189"/>
      <c r="BL20" s="189"/>
    </row>
    <row r="21" spans="1:64" ht="15.75">
      <c r="A21" s="181"/>
      <c r="B21" s="182"/>
      <c r="C21" s="437"/>
      <c r="D21" s="164"/>
      <c r="E21" s="165"/>
      <c r="F21" s="164"/>
      <c r="G21" s="165"/>
      <c r="H21" s="199"/>
      <c r="I21" s="199"/>
      <c r="J21" s="199"/>
      <c r="K21" s="199"/>
      <c r="L21" s="165"/>
      <c r="M21" s="442" t="str">
        <f t="shared" si="1"/>
        <v/>
      </c>
      <c r="N21" s="442" t="str">
        <f t="shared" si="20"/>
        <v/>
      </c>
      <c r="O21" s="442" t="str">
        <f t="shared" si="2"/>
        <v/>
      </c>
      <c r="P21" s="442" t="str">
        <f t="shared" si="3"/>
        <v/>
      </c>
      <c r="Q21" s="442" t="str">
        <f t="shared" si="4"/>
        <v/>
      </c>
      <c r="R21" s="442" t="str">
        <f t="shared" si="5"/>
        <v/>
      </c>
      <c r="S21" s="442" t="str">
        <f t="shared" si="6"/>
        <v/>
      </c>
      <c r="T21" s="442" t="str">
        <f t="shared" si="7"/>
        <v/>
      </c>
      <c r="U21" s="442" t="str">
        <f t="shared" si="8"/>
        <v/>
      </c>
      <c r="V21" s="442" t="str">
        <f t="shared" si="9"/>
        <v/>
      </c>
      <c r="W21" s="442" t="str">
        <f t="shared" si="10"/>
        <v/>
      </c>
      <c r="X21" s="442" t="str">
        <f t="shared" si="11"/>
        <v/>
      </c>
      <c r="Y21" s="442" t="str">
        <f t="shared" si="12"/>
        <v/>
      </c>
      <c r="Z21" s="442" t="str">
        <f t="shared" si="13"/>
        <v/>
      </c>
      <c r="AA21" s="442" t="str">
        <f t="shared" si="14"/>
        <v/>
      </c>
      <c r="AB21" s="442" t="str">
        <f t="shared" si="15"/>
        <v/>
      </c>
      <c r="AC21" s="442" t="str">
        <f t="shared" si="16"/>
        <v/>
      </c>
      <c r="AD21" s="442" t="str">
        <f t="shared" si="17"/>
        <v/>
      </c>
      <c r="AE21" s="442" t="str">
        <f t="shared" si="18"/>
        <v/>
      </c>
      <c r="AF21" s="442" t="str">
        <f t="shared" si="19"/>
        <v/>
      </c>
      <c r="AG21" s="439"/>
      <c r="AH21" s="439"/>
      <c r="AI21" s="439"/>
      <c r="AJ21" s="439"/>
      <c r="AK21" s="199"/>
      <c r="AL21" s="199"/>
      <c r="AM21" s="199"/>
      <c r="AN21" s="439"/>
      <c r="AO21" s="199"/>
      <c r="AP21" s="199"/>
      <c r="AQ21" s="199"/>
      <c r="AR21" s="199"/>
      <c r="AS21" s="199"/>
      <c r="AT21" s="199"/>
      <c r="AU21" s="199"/>
      <c r="AV21" s="199"/>
      <c r="AW21" s="199"/>
      <c r="AX21" s="199"/>
      <c r="AY21" s="199"/>
      <c r="AZ21" s="199"/>
      <c r="BA21" s="440"/>
      <c r="BB21" s="441"/>
      <c r="BC21" s="189"/>
      <c r="BD21" s="189"/>
      <c r="BE21" s="189"/>
      <c r="BF21" s="189"/>
      <c r="BG21" s="189"/>
      <c r="BH21" s="189"/>
      <c r="BI21" s="189"/>
      <c r="BJ21" s="189"/>
      <c r="BK21" s="189"/>
      <c r="BL21" s="189"/>
    </row>
    <row r="22" spans="1:64" ht="15.75">
      <c r="A22" s="181"/>
      <c r="B22" s="182"/>
      <c r="C22" s="437"/>
      <c r="D22" s="164"/>
      <c r="E22" s="165"/>
      <c r="F22" s="164"/>
      <c r="G22" s="165"/>
      <c r="H22" s="199"/>
      <c r="I22" s="199"/>
      <c r="J22" s="199"/>
      <c r="K22" s="199"/>
      <c r="L22" s="165"/>
      <c r="M22" s="442" t="str">
        <f t="shared" si="1"/>
        <v/>
      </c>
      <c r="N22" s="442" t="str">
        <f t="shared" si="20"/>
        <v/>
      </c>
      <c r="O22" s="442" t="str">
        <f t="shared" si="2"/>
        <v/>
      </c>
      <c r="P22" s="442" t="str">
        <f t="shared" si="3"/>
        <v/>
      </c>
      <c r="Q22" s="442" t="str">
        <f t="shared" si="4"/>
        <v/>
      </c>
      <c r="R22" s="442" t="str">
        <f t="shared" si="5"/>
        <v/>
      </c>
      <c r="S22" s="442" t="str">
        <f t="shared" si="6"/>
        <v/>
      </c>
      <c r="T22" s="442" t="str">
        <f t="shared" si="7"/>
        <v/>
      </c>
      <c r="U22" s="442" t="str">
        <f t="shared" si="8"/>
        <v/>
      </c>
      <c r="V22" s="442" t="str">
        <f t="shared" si="9"/>
        <v/>
      </c>
      <c r="W22" s="442" t="str">
        <f t="shared" si="10"/>
        <v/>
      </c>
      <c r="X22" s="442" t="str">
        <f t="shared" si="11"/>
        <v/>
      </c>
      <c r="Y22" s="442" t="str">
        <f t="shared" si="12"/>
        <v/>
      </c>
      <c r="Z22" s="442" t="str">
        <f t="shared" si="13"/>
        <v/>
      </c>
      <c r="AA22" s="442" t="str">
        <f t="shared" si="14"/>
        <v/>
      </c>
      <c r="AB22" s="442" t="str">
        <f t="shared" si="15"/>
        <v/>
      </c>
      <c r="AC22" s="442" t="str">
        <f t="shared" si="16"/>
        <v/>
      </c>
      <c r="AD22" s="442" t="str">
        <f t="shared" si="17"/>
        <v/>
      </c>
      <c r="AE22" s="442" t="str">
        <f t="shared" si="18"/>
        <v/>
      </c>
      <c r="AF22" s="442" t="str">
        <f t="shared" si="19"/>
        <v/>
      </c>
      <c r="AG22" s="439"/>
      <c r="AH22" s="439"/>
      <c r="AI22" s="439"/>
      <c r="AJ22" s="439"/>
      <c r="AK22" s="199"/>
      <c r="AL22" s="199"/>
      <c r="AM22" s="199"/>
      <c r="AN22" s="439"/>
      <c r="AO22" s="199"/>
      <c r="AP22" s="199"/>
      <c r="AQ22" s="199"/>
      <c r="AR22" s="199"/>
      <c r="AS22" s="199"/>
      <c r="AT22" s="199"/>
      <c r="AU22" s="199"/>
      <c r="AV22" s="199"/>
      <c r="AW22" s="199"/>
      <c r="AX22" s="199"/>
      <c r="AY22" s="199"/>
      <c r="AZ22" s="199"/>
      <c r="BA22" s="440"/>
      <c r="BB22" s="441"/>
      <c r="BC22" s="189"/>
      <c r="BD22" s="189"/>
      <c r="BE22" s="189"/>
      <c r="BF22" s="189"/>
      <c r="BG22" s="189"/>
      <c r="BH22" s="189"/>
      <c r="BI22" s="189"/>
      <c r="BJ22" s="189"/>
      <c r="BK22" s="189"/>
      <c r="BL22" s="189"/>
    </row>
    <row r="23" spans="1:64" ht="15.75">
      <c r="A23" s="181"/>
      <c r="B23" s="182"/>
      <c r="C23" s="437"/>
      <c r="D23" s="164"/>
      <c r="E23" s="165"/>
      <c r="F23" s="164"/>
      <c r="G23" s="165"/>
      <c r="H23" s="199"/>
      <c r="I23" s="199"/>
      <c r="J23" s="199"/>
      <c r="K23" s="199"/>
      <c r="L23" s="165"/>
      <c r="M23" s="442" t="str">
        <f t="shared" si="1"/>
        <v/>
      </c>
      <c r="N23" s="442" t="str">
        <f t="shared" si="20"/>
        <v/>
      </c>
      <c r="O23" s="442" t="str">
        <f t="shared" si="2"/>
        <v/>
      </c>
      <c r="P23" s="442" t="str">
        <f t="shared" si="3"/>
        <v/>
      </c>
      <c r="Q23" s="442" t="str">
        <f t="shared" si="4"/>
        <v/>
      </c>
      <c r="R23" s="442" t="str">
        <f t="shared" si="5"/>
        <v/>
      </c>
      <c r="S23" s="442" t="str">
        <f t="shared" si="6"/>
        <v/>
      </c>
      <c r="T23" s="442" t="str">
        <f t="shared" si="7"/>
        <v/>
      </c>
      <c r="U23" s="442" t="str">
        <f t="shared" si="8"/>
        <v/>
      </c>
      <c r="V23" s="442" t="str">
        <f t="shared" si="9"/>
        <v/>
      </c>
      <c r="W23" s="442" t="str">
        <f t="shared" si="10"/>
        <v/>
      </c>
      <c r="X23" s="442" t="str">
        <f t="shared" si="11"/>
        <v/>
      </c>
      <c r="Y23" s="442" t="str">
        <f t="shared" si="12"/>
        <v/>
      </c>
      <c r="Z23" s="442" t="str">
        <f t="shared" si="13"/>
        <v/>
      </c>
      <c r="AA23" s="442" t="str">
        <f t="shared" si="14"/>
        <v/>
      </c>
      <c r="AB23" s="442" t="str">
        <f t="shared" si="15"/>
        <v/>
      </c>
      <c r="AC23" s="442" t="str">
        <f t="shared" si="16"/>
        <v/>
      </c>
      <c r="AD23" s="442" t="str">
        <f t="shared" si="17"/>
        <v/>
      </c>
      <c r="AE23" s="442" t="str">
        <f t="shared" si="18"/>
        <v/>
      </c>
      <c r="AF23" s="442" t="str">
        <f t="shared" si="19"/>
        <v/>
      </c>
      <c r="AG23" s="439"/>
      <c r="AH23" s="439"/>
      <c r="AI23" s="439"/>
      <c r="AJ23" s="439"/>
      <c r="AK23" s="199"/>
      <c r="AL23" s="199"/>
      <c r="AM23" s="199"/>
      <c r="AN23" s="439"/>
      <c r="AO23" s="199"/>
      <c r="AP23" s="199"/>
      <c r="AQ23" s="199"/>
      <c r="AR23" s="199"/>
      <c r="AS23" s="199"/>
      <c r="AT23" s="199"/>
      <c r="AU23" s="199"/>
      <c r="AV23" s="199"/>
      <c r="AW23" s="199"/>
      <c r="AX23" s="199"/>
      <c r="AY23" s="199"/>
      <c r="AZ23" s="199"/>
      <c r="BA23" s="440"/>
      <c r="BB23" s="441"/>
      <c r="BC23" s="189"/>
      <c r="BD23" s="189"/>
      <c r="BE23" s="189"/>
      <c r="BF23" s="189"/>
      <c r="BG23" s="189"/>
      <c r="BH23" s="189"/>
      <c r="BI23" s="189"/>
      <c r="BJ23" s="189"/>
      <c r="BK23" s="189"/>
      <c r="BL23" s="189"/>
    </row>
    <row r="24" spans="1:64" ht="15.75">
      <c r="A24" s="181"/>
      <c r="B24" s="182"/>
      <c r="C24" s="437"/>
      <c r="D24" s="164"/>
      <c r="E24" s="165"/>
      <c r="F24" s="164"/>
      <c r="G24" s="165"/>
      <c r="H24" s="199"/>
      <c r="I24" s="199"/>
      <c r="J24" s="199"/>
      <c r="K24" s="199"/>
      <c r="L24" s="165"/>
      <c r="M24" s="442" t="str">
        <f t="shared" si="1"/>
        <v/>
      </c>
      <c r="N24" s="442" t="str">
        <f t="shared" si="20"/>
        <v/>
      </c>
      <c r="O24" s="442" t="str">
        <f t="shared" si="2"/>
        <v/>
      </c>
      <c r="P24" s="442" t="str">
        <f t="shared" si="3"/>
        <v/>
      </c>
      <c r="Q24" s="442" t="str">
        <f t="shared" si="4"/>
        <v/>
      </c>
      <c r="R24" s="442" t="str">
        <f t="shared" si="5"/>
        <v/>
      </c>
      <c r="S24" s="442" t="str">
        <f t="shared" si="6"/>
        <v/>
      </c>
      <c r="T24" s="442" t="str">
        <f t="shared" si="7"/>
        <v/>
      </c>
      <c r="U24" s="442" t="str">
        <f t="shared" si="8"/>
        <v/>
      </c>
      <c r="V24" s="442" t="str">
        <f t="shared" si="9"/>
        <v/>
      </c>
      <c r="W24" s="442" t="str">
        <f t="shared" si="10"/>
        <v/>
      </c>
      <c r="X24" s="442" t="str">
        <f t="shared" si="11"/>
        <v/>
      </c>
      <c r="Y24" s="442" t="str">
        <f t="shared" si="12"/>
        <v/>
      </c>
      <c r="Z24" s="442" t="str">
        <f t="shared" si="13"/>
        <v/>
      </c>
      <c r="AA24" s="442" t="str">
        <f t="shared" si="14"/>
        <v/>
      </c>
      <c r="AB24" s="442" t="str">
        <f t="shared" si="15"/>
        <v/>
      </c>
      <c r="AC24" s="442" t="str">
        <f t="shared" si="16"/>
        <v/>
      </c>
      <c r="AD24" s="442" t="str">
        <f t="shared" si="17"/>
        <v/>
      </c>
      <c r="AE24" s="442" t="str">
        <f t="shared" si="18"/>
        <v/>
      </c>
      <c r="AF24" s="442" t="str">
        <f t="shared" si="19"/>
        <v/>
      </c>
      <c r="AG24" s="439"/>
      <c r="AH24" s="439"/>
      <c r="AI24" s="439"/>
      <c r="AJ24" s="439"/>
      <c r="AK24" s="199"/>
      <c r="AL24" s="199"/>
      <c r="AM24" s="199"/>
      <c r="AN24" s="439"/>
      <c r="AO24" s="199"/>
      <c r="AP24" s="199"/>
      <c r="AQ24" s="199"/>
      <c r="AR24" s="199"/>
      <c r="AS24" s="199"/>
      <c r="AT24" s="199"/>
      <c r="AU24" s="199"/>
      <c r="AV24" s="199"/>
      <c r="AW24" s="199"/>
      <c r="AX24" s="199"/>
      <c r="AY24" s="199"/>
      <c r="AZ24" s="199"/>
      <c r="BA24" s="440"/>
      <c r="BB24" s="441"/>
      <c r="BC24" s="189"/>
      <c r="BD24" s="189"/>
      <c r="BE24" s="189"/>
      <c r="BF24" s="189"/>
      <c r="BG24" s="189"/>
      <c r="BH24" s="189"/>
      <c r="BI24" s="189"/>
      <c r="BJ24" s="189"/>
      <c r="BK24" s="189"/>
      <c r="BL24" s="189"/>
    </row>
    <row r="25" spans="1:64" ht="15.75">
      <c r="A25" s="181"/>
      <c r="B25" s="182"/>
      <c r="C25" s="437"/>
      <c r="D25" s="164"/>
      <c r="E25" s="165"/>
      <c r="F25" s="164"/>
      <c r="G25" s="165"/>
      <c r="H25" s="199"/>
      <c r="I25" s="199"/>
      <c r="J25" s="199"/>
      <c r="K25" s="199"/>
      <c r="L25" s="165"/>
      <c r="M25" s="442" t="str">
        <f t="shared" si="1"/>
        <v/>
      </c>
      <c r="N25" s="442" t="str">
        <f t="shared" si="20"/>
        <v/>
      </c>
      <c r="O25" s="442" t="str">
        <f t="shared" si="2"/>
        <v/>
      </c>
      <c r="P25" s="442" t="str">
        <f t="shared" si="3"/>
        <v/>
      </c>
      <c r="Q25" s="442" t="str">
        <f t="shared" si="4"/>
        <v/>
      </c>
      <c r="R25" s="442" t="str">
        <f t="shared" si="5"/>
        <v/>
      </c>
      <c r="S25" s="442" t="str">
        <f t="shared" si="6"/>
        <v/>
      </c>
      <c r="T25" s="442" t="str">
        <f t="shared" si="7"/>
        <v/>
      </c>
      <c r="U25" s="442" t="str">
        <f t="shared" si="8"/>
        <v/>
      </c>
      <c r="V25" s="442" t="str">
        <f t="shared" si="9"/>
        <v/>
      </c>
      <c r="W25" s="442" t="str">
        <f t="shared" si="10"/>
        <v/>
      </c>
      <c r="X25" s="442" t="str">
        <f t="shared" si="11"/>
        <v/>
      </c>
      <c r="Y25" s="442" t="str">
        <f t="shared" si="12"/>
        <v/>
      </c>
      <c r="Z25" s="442" t="str">
        <f t="shared" si="13"/>
        <v/>
      </c>
      <c r="AA25" s="442" t="str">
        <f t="shared" si="14"/>
        <v/>
      </c>
      <c r="AB25" s="442" t="str">
        <f t="shared" si="15"/>
        <v/>
      </c>
      <c r="AC25" s="442" t="str">
        <f t="shared" si="16"/>
        <v/>
      </c>
      <c r="AD25" s="442" t="str">
        <f t="shared" si="17"/>
        <v/>
      </c>
      <c r="AE25" s="442" t="str">
        <f t="shared" si="18"/>
        <v/>
      </c>
      <c r="AF25" s="442" t="str">
        <f t="shared" si="19"/>
        <v/>
      </c>
      <c r="AG25" s="439"/>
      <c r="AH25" s="439"/>
      <c r="AI25" s="439"/>
      <c r="AJ25" s="439"/>
      <c r="AK25" s="199"/>
      <c r="AL25" s="199"/>
      <c r="AM25" s="199"/>
      <c r="AN25" s="439"/>
      <c r="AO25" s="199"/>
      <c r="AP25" s="199"/>
      <c r="AQ25" s="199"/>
      <c r="AR25" s="199"/>
      <c r="AS25" s="199"/>
      <c r="AT25" s="199"/>
      <c r="AU25" s="199"/>
      <c r="AV25" s="199"/>
      <c r="AW25" s="199"/>
      <c r="AX25" s="199"/>
      <c r="AY25" s="199"/>
      <c r="AZ25" s="199"/>
      <c r="BA25" s="440"/>
      <c r="BB25" s="441"/>
      <c r="BC25" s="189"/>
      <c r="BD25" s="189"/>
      <c r="BE25" s="189"/>
      <c r="BF25" s="189"/>
      <c r="BG25" s="189"/>
      <c r="BH25" s="189"/>
      <c r="BI25" s="189"/>
      <c r="BJ25" s="189"/>
      <c r="BK25" s="189"/>
      <c r="BL25" s="189"/>
    </row>
    <row r="26" spans="1:64" ht="15.75">
      <c r="A26" s="181"/>
      <c r="B26" s="182"/>
      <c r="C26" s="437"/>
      <c r="D26" s="164"/>
      <c r="E26" s="165"/>
      <c r="F26" s="164"/>
      <c r="G26" s="165"/>
      <c r="H26" s="199"/>
      <c r="I26" s="199"/>
      <c r="J26" s="199"/>
      <c r="K26" s="199"/>
      <c r="L26" s="165"/>
      <c r="M26" s="442" t="str">
        <f t="shared" si="1"/>
        <v/>
      </c>
      <c r="N26" s="442" t="str">
        <f t="shared" si="20"/>
        <v/>
      </c>
      <c r="O26" s="442" t="str">
        <f t="shared" si="2"/>
        <v/>
      </c>
      <c r="P26" s="442" t="str">
        <f t="shared" si="3"/>
        <v/>
      </c>
      <c r="Q26" s="442" t="str">
        <f t="shared" si="4"/>
        <v/>
      </c>
      <c r="R26" s="442" t="str">
        <f t="shared" si="5"/>
        <v/>
      </c>
      <c r="S26" s="442" t="str">
        <f t="shared" si="6"/>
        <v/>
      </c>
      <c r="T26" s="442" t="str">
        <f t="shared" si="7"/>
        <v/>
      </c>
      <c r="U26" s="442" t="str">
        <f t="shared" si="8"/>
        <v/>
      </c>
      <c r="V26" s="442" t="str">
        <f t="shared" si="9"/>
        <v/>
      </c>
      <c r="W26" s="442" t="str">
        <f t="shared" si="10"/>
        <v/>
      </c>
      <c r="X26" s="442" t="str">
        <f t="shared" si="11"/>
        <v/>
      </c>
      <c r="Y26" s="442" t="str">
        <f t="shared" si="12"/>
        <v/>
      </c>
      <c r="Z26" s="442" t="str">
        <f t="shared" si="13"/>
        <v/>
      </c>
      <c r="AA26" s="442" t="str">
        <f t="shared" si="14"/>
        <v/>
      </c>
      <c r="AB26" s="442" t="str">
        <f t="shared" si="15"/>
        <v/>
      </c>
      <c r="AC26" s="442" t="str">
        <f t="shared" si="16"/>
        <v/>
      </c>
      <c r="AD26" s="442" t="str">
        <f t="shared" si="17"/>
        <v/>
      </c>
      <c r="AE26" s="442" t="str">
        <f t="shared" si="18"/>
        <v/>
      </c>
      <c r="AF26" s="442" t="str">
        <f t="shared" si="19"/>
        <v/>
      </c>
      <c r="AG26" s="439"/>
      <c r="AH26" s="439"/>
      <c r="AI26" s="439"/>
      <c r="AJ26" s="439"/>
      <c r="AK26" s="199"/>
      <c r="AL26" s="199"/>
      <c r="AM26" s="199"/>
      <c r="AN26" s="439"/>
      <c r="AO26" s="199"/>
      <c r="AP26" s="199"/>
      <c r="AQ26" s="199"/>
      <c r="AR26" s="199"/>
      <c r="AS26" s="199"/>
      <c r="AT26" s="199"/>
      <c r="AU26" s="199"/>
      <c r="AV26" s="199"/>
      <c r="AW26" s="199"/>
      <c r="AX26" s="199"/>
      <c r="AY26" s="199"/>
      <c r="AZ26" s="199"/>
      <c r="BA26" s="440"/>
      <c r="BB26" s="441"/>
      <c r="BC26" s="189"/>
      <c r="BD26" s="189"/>
      <c r="BE26" s="189"/>
      <c r="BF26" s="189"/>
      <c r="BG26" s="189"/>
      <c r="BH26" s="189"/>
      <c r="BI26" s="189"/>
      <c r="BJ26" s="189"/>
      <c r="BK26" s="189"/>
      <c r="BL26" s="189"/>
    </row>
    <row r="27" spans="1:64" ht="15.75">
      <c r="A27" s="181"/>
      <c r="B27" s="182"/>
      <c r="C27" s="437"/>
      <c r="D27" s="164"/>
      <c r="E27" s="165"/>
      <c r="F27" s="164"/>
      <c r="G27" s="165"/>
      <c r="H27" s="199"/>
      <c r="I27" s="199"/>
      <c r="J27" s="199"/>
      <c r="K27" s="199"/>
      <c r="L27" s="165"/>
      <c r="M27" s="442" t="str">
        <f t="shared" si="1"/>
        <v/>
      </c>
      <c r="N27" s="442" t="str">
        <f t="shared" si="20"/>
        <v/>
      </c>
      <c r="O27" s="442" t="str">
        <f t="shared" si="2"/>
        <v/>
      </c>
      <c r="P27" s="442" t="str">
        <f t="shared" si="3"/>
        <v/>
      </c>
      <c r="Q27" s="442" t="str">
        <f t="shared" si="4"/>
        <v/>
      </c>
      <c r="R27" s="442" t="str">
        <f t="shared" si="5"/>
        <v/>
      </c>
      <c r="S27" s="442" t="str">
        <f t="shared" si="6"/>
        <v/>
      </c>
      <c r="T27" s="442" t="str">
        <f t="shared" si="7"/>
        <v/>
      </c>
      <c r="U27" s="442" t="str">
        <f t="shared" si="8"/>
        <v/>
      </c>
      <c r="V27" s="442" t="str">
        <f t="shared" si="9"/>
        <v/>
      </c>
      <c r="W27" s="442" t="str">
        <f t="shared" si="10"/>
        <v/>
      </c>
      <c r="X27" s="442" t="str">
        <f t="shared" si="11"/>
        <v/>
      </c>
      <c r="Y27" s="442" t="str">
        <f t="shared" si="12"/>
        <v/>
      </c>
      <c r="Z27" s="442" t="str">
        <f t="shared" si="13"/>
        <v/>
      </c>
      <c r="AA27" s="442" t="str">
        <f t="shared" si="14"/>
        <v/>
      </c>
      <c r="AB27" s="442" t="str">
        <f t="shared" si="15"/>
        <v/>
      </c>
      <c r="AC27" s="442" t="str">
        <f t="shared" si="16"/>
        <v/>
      </c>
      <c r="AD27" s="442" t="str">
        <f t="shared" si="17"/>
        <v/>
      </c>
      <c r="AE27" s="442" t="str">
        <f t="shared" si="18"/>
        <v/>
      </c>
      <c r="AF27" s="442" t="str">
        <f t="shared" si="19"/>
        <v/>
      </c>
      <c r="AG27" s="439"/>
      <c r="AH27" s="439"/>
      <c r="AI27" s="439"/>
      <c r="AJ27" s="439"/>
      <c r="AK27" s="199"/>
      <c r="AL27" s="199"/>
      <c r="AM27" s="199"/>
      <c r="AN27" s="439"/>
      <c r="AO27" s="165"/>
      <c r="AP27" s="165"/>
      <c r="AQ27" s="165"/>
      <c r="AR27" s="165"/>
      <c r="AS27" s="165"/>
      <c r="AT27" s="165"/>
      <c r="AU27" s="199"/>
      <c r="AV27" s="199"/>
      <c r="AW27" s="257"/>
      <c r="AX27" s="257"/>
      <c r="AY27" s="257"/>
      <c r="AZ27" s="257"/>
      <c r="BA27" s="443"/>
      <c r="BB27" s="441"/>
      <c r="BC27" s="189"/>
      <c r="BD27" s="189"/>
      <c r="BE27" s="189"/>
      <c r="BF27" s="189"/>
      <c r="BG27" s="189"/>
      <c r="BH27" s="189"/>
      <c r="BI27" s="189"/>
      <c r="BJ27" s="189"/>
      <c r="BK27" s="189"/>
      <c r="BL27" s="189"/>
    </row>
    <row r="28" spans="1:64" ht="15.75">
      <c r="A28" s="181"/>
      <c r="B28" s="182"/>
      <c r="C28" s="437"/>
      <c r="D28" s="164"/>
      <c r="E28" s="165"/>
      <c r="F28" s="164"/>
      <c r="G28" s="165"/>
      <c r="H28" s="199"/>
      <c r="I28" s="199"/>
      <c r="J28" s="199"/>
      <c r="K28" s="199"/>
      <c r="L28" s="165"/>
      <c r="M28" s="442" t="str">
        <f t="shared" si="1"/>
        <v/>
      </c>
      <c r="N28" s="442" t="str">
        <f t="shared" si="20"/>
        <v/>
      </c>
      <c r="O28" s="442" t="str">
        <f t="shared" si="2"/>
        <v/>
      </c>
      <c r="P28" s="442" t="str">
        <f t="shared" si="3"/>
        <v/>
      </c>
      <c r="Q28" s="442" t="str">
        <f t="shared" si="4"/>
        <v/>
      </c>
      <c r="R28" s="442" t="str">
        <f t="shared" si="5"/>
        <v/>
      </c>
      <c r="S28" s="442" t="str">
        <f t="shared" si="6"/>
        <v/>
      </c>
      <c r="T28" s="442" t="str">
        <f t="shared" si="7"/>
        <v/>
      </c>
      <c r="U28" s="442" t="str">
        <f t="shared" si="8"/>
        <v/>
      </c>
      <c r="V28" s="442" t="str">
        <f t="shared" si="9"/>
        <v/>
      </c>
      <c r="W28" s="442" t="str">
        <f t="shared" si="10"/>
        <v/>
      </c>
      <c r="X28" s="442" t="str">
        <f t="shared" si="11"/>
        <v/>
      </c>
      <c r="Y28" s="442" t="str">
        <f t="shared" si="12"/>
        <v/>
      </c>
      <c r="Z28" s="442" t="str">
        <f t="shared" si="13"/>
        <v/>
      </c>
      <c r="AA28" s="442" t="str">
        <f t="shared" si="14"/>
        <v/>
      </c>
      <c r="AB28" s="442" t="str">
        <f t="shared" si="15"/>
        <v/>
      </c>
      <c r="AC28" s="442" t="str">
        <f t="shared" si="16"/>
        <v/>
      </c>
      <c r="AD28" s="442" t="str">
        <f t="shared" si="17"/>
        <v/>
      </c>
      <c r="AE28" s="442" t="str">
        <f t="shared" si="18"/>
        <v/>
      </c>
      <c r="AF28" s="442" t="str">
        <f t="shared" si="19"/>
        <v/>
      </c>
      <c r="AG28" s="439"/>
      <c r="AH28" s="439"/>
      <c r="AI28" s="439"/>
      <c r="AJ28" s="439"/>
      <c r="AK28" s="199"/>
      <c r="AL28" s="199"/>
      <c r="AM28" s="199"/>
      <c r="AN28" s="439"/>
      <c r="AO28" s="165"/>
      <c r="AP28" s="165"/>
      <c r="AQ28" s="165"/>
      <c r="AR28" s="165"/>
      <c r="AS28" s="165"/>
      <c r="AT28" s="165"/>
      <c r="AU28" s="199"/>
      <c r="AV28" s="199"/>
      <c r="AW28" s="257"/>
      <c r="AX28" s="257"/>
      <c r="AY28" s="257"/>
      <c r="AZ28" s="257"/>
      <c r="BA28" s="443"/>
      <c r="BB28" s="441"/>
      <c r="BC28" s="189"/>
      <c r="BD28" s="189"/>
      <c r="BE28" s="189"/>
      <c r="BF28" s="189"/>
      <c r="BG28" s="189"/>
      <c r="BH28" s="189"/>
      <c r="BI28" s="189"/>
      <c r="BJ28" s="189"/>
      <c r="BK28" s="189"/>
      <c r="BL28" s="189"/>
    </row>
    <row r="29" spans="1:64" ht="15.75" hidden="1">
      <c r="A29" s="181"/>
      <c r="B29" s="182"/>
      <c r="C29" s="437"/>
      <c r="D29" s="164"/>
      <c r="E29" s="165"/>
      <c r="F29" s="164"/>
      <c r="G29" s="165"/>
      <c r="H29" s="199"/>
      <c r="I29" s="199"/>
      <c r="J29" s="199"/>
      <c r="K29" s="199"/>
      <c r="L29" s="165"/>
      <c r="M29" s="442" t="str">
        <f t="shared" si="1"/>
        <v/>
      </c>
      <c r="N29" s="442" t="str">
        <f t="shared" si="20"/>
        <v/>
      </c>
      <c r="O29" s="442" t="str">
        <f t="shared" si="2"/>
        <v/>
      </c>
      <c r="P29" s="442" t="str">
        <f t="shared" si="3"/>
        <v/>
      </c>
      <c r="Q29" s="442" t="str">
        <f t="shared" si="4"/>
        <v/>
      </c>
      <c r="R29" s="442" t="str">
        <f t="shared" si="5"/>
        <v/>
      </c>
      <c r="S29" s="442" t="str">
        <f t="shared" si="6"/>
        <v/>
      </c>
      <c r="T29" s="442" t="str">
        <f t="shared" si="7"/>
        <v/>
      </c>
      <c r="U29" s="442" t="str">
        <f t="shared" si="8"/>
        <v/>
      </c>
      <c r="V29" s="442" t="str">
        <f t="shared" si="9"/>
        <v/>
      </c>
      <c r="W29" s="442" t="str">
        <f t="shared" si="10"/>
        <v/>
      </c>
      <c r="X29" s="442" t="str">
        <f t="shared" si="11"/>
        <v/>
      </c>
      <c r="Y29" s="442" t="str">
        <f t="shared" si="12"/>
        <v/>
      </c>
      <c r="Z29" s="442" t="str">
        <f t="shared" si="13"/>
        <v/>
      </c>
      <c r="AA29" s="442" t="str">
        <f t="shared" si="14"/>
        <v/>
      </c>
      <c r="AB29" s="442" t="str">
        <f t="shared" si="15"/>
        <v/>
      </c>
      <c r="AC29" s="442" t="str">
        <f t="shared" si="16"/>
        <v/>
      </c>
      <c r="AD29" s="442" t="str">
        <f t="shared" si="17"/>
        <v/>
      </c>
      <c r="AE29" s="442" t="str">
        <f t="shared" si="18"/>
        <v/>
      </c>
      <c r="AF29" s="442" t="str">
        <f t="shared" si="19"/>
        <v/>
      </c>
      <c r="AG29" s="439"/>
      <c r="AH29" s="439"/>
      <c r="AI29" s="439"/>
      <c r="AJ29" s="439"/>
      <c r="AK29" s="199"/>
      <c r="AL29" s="199"/>
      <c r="AM29" s="199"/>
      <c r="AN29" s="439"/>
      <c r="AO29" s="165"/>
      <c r="AP29" s="165"/>
      <c r="AQ29" s="444"/>
      <c r="AR29" s="444"/>
      <c r="AS29" s="444"/>
      <c r="AT29" s="444"/>
      <c r="AU29" s="444"/>
      <c r="AV29" s="165"/>
      <c r="AW29" s="165"/>
      <c r="AX29" s="165"/>
      <c r="AY29" s="257"/>
      <c r="AZ29" s="257"/>
      <c r="BA29" s="443"/>
      <c r="BB29" s="441"/>
      <c r="BC29" s="189"/>
      <c r="BD29" s="189"/>
      <c r="BE29" s="189"/>
      <c r="BF29" s="189"/>
      <c r="BG29" s="189"/>
      <c r="BH29" s="189"/>
      <c r="BI29" s="189"/>
      <c r="BJ29" s="189"/>
      <c r="BK29" s="189"/>
      <c r="BL29" s="189"/>
    </row>
    <row r="30" spans="1:64" ht="19.5" customHeight="1">
      <c r="A30" s="445" t="s">
        <v>63</v>
      </c>
      <c r="B30" s="446"/>
      <c r="C30" s="447"/>
      <c r="D30" s="447"/>
      <c r="E30" s="448"/>
      <c r="F30" s="447"/>
      <c r="G30" s="448"/>
      <c r="H30" s="446"/>
      <c r="I30" s="446"/>
      <c r="J30" s="446"/>
      <c r="K30" s="446"/>
      <c r="L30" s="448"/>
      <c r="M30" s="449">
        <f t="shared" ref="M30:AF30" si="21">IFERROR(SUBTOTAL(109,M13:M29),"")</f>
        <v>0</v>
      </c>
      <c r="N30" s="449">
        <f t="shared" si="21"/>
        <v>0</v>
      </c>
      <c r="O30" s="449">
        <f t="shared" si="21"/>
        <v>0</v>
      </c>
      <c r="P30" s="449">
        <f t="shared" si="21"/>
        <v>0</v>
      </c>
      <c r="Q30" s="449">
        <f t="shared" si="21"/>
        <v>0</v>
      </c>
      <c r="R30" s="449">
        <f t="shared" si="21"/>
        <v>0</v>
      </c>
      <c r="S30" s="449">
        <f t="shared" si="21"/>
        <v>0</v>
      </c>
      <c r="T30" s="449">
        <f t="shared" si="21"/>
        <v>0</v>
      </c>
      <c r="U30" s="449">
        <f t="shared" si="21"/>
        <v>0</v>
      </c>
      <c r="V30" s="449">
        <f t="shared" si="21"/>
        <v>0</v>
      </c>
      <c r="W30" s="449">
        <f t="shared" si="21"/>
        <v>0</v>
      </c>
      <c r="X30" s="449">
        <f t="shared" si="21"/>
        <v>0</v>
      </c>
      <c r="Y30" s="449">
        <f t="shared" si="21"/>
        <v>0</v>
      </c>
      <c r="Z30" s="449">
        <f t="shared" si="21"/>
        <v>0</v>
      </c>
      <c r="AA30" s="449">
        <f t="shared" si="21"/>
        <v>0</v>
      </c>
      <c r="AB30" s="449">
        <f t="shared" si="21"/>
        <v>0</v>
      </c>
      <c r="AC30" s="449">
        <f t="shared" si="21"/>
        <v>0</v>
      </c>
      <c r="AD30" s="449">
        <f t="shared" si="21"/>
        <v>0</v>
      </c>
      <c r="AE30" s="449">
        <f t="shared" si="21"/>
        <v>0</v>
      </c>
      <c r="AF30" s="449">
        <f t="shared" si="21"/>
        <v>0</v>
      </c>
      <c r="AG30" s="448"/>
      <c r="AH30" s="448"/>
      <c r="AI30" s="448"/>
      <c r="AJ30" s="448"/>
      <c r="AK30" s="448"/>
      <c r="AL30" s="448"/>
      <c r="AM30" s="448"/>
      <c r="AN30" s="448"/>
      <c r="AO30" s="448"/>
      <c r="AP30" s="448"/>
      <c r="AQ30" s="448"/>
      <c r="AR30" s="448"/>
      <c r="AS30" s="448"/>
      <c r="AT30" s="448"/>
      <c r="AU30" s="448"/>
      <c r="AV30" s="448"/>
      <c r="AW30" s="448"/>
      <c r="AX30" s="448"/>
      <c r="AY30" s="448"/>
      <c r="AZ30" s="448"/>
      <c r="BA30" s="450"/>
      <c r="BB30" s="441"/>
      <c r="BC30" s="189"/>
      <c r="BD30" s="189"/>
      <c r="BE30" s="189"/>
      <c r="BF30" s="189"/>
      <c r="BG30" s="189"/>
      <c r="BH30" s="189"/>
      <c r="BI30" s="189"/>
      <c r="BJ30" s="189"/>
      <c r="BK30" s="189"/>
      <c r="BL30" s="189"/>
    </row>
    <row r="31" spans="1:64" ht="19.5" customHeight="1">
      <c r="A31" s="272"/>
      <c r="B31" s="272"/>
      <c r="C31" s="99"/>
      <c r="D31" s="99"/>
      <c r="E31" s="99"/>
      <c r="F31" s="99"/>
      <c r="G31" s="99"/>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6"/>
    </row>
    <row r="32" spans="1:64" ht="15.75">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8"/>
      <c r="AH32" s="98"/>
      <c r="AI32" s="98"/>
      <c r="AJ32" s="98"/>
      <c r="AK32" s="98"/>
      <c r="AL32" s="98"/>
      <c r="AM32" s="98"/>
      <c r="AN32" s="98"/>
      <c r="AO32" s="98"/>
      <c r="AP32" s="99"/>
      <c r="AQ32" s="99"/>
      <c r="AR32" s="99"/>
      <c r="AS32" s="99"/>
      <c r="AT32" s="99"/>
      <c r="AU32" s="99"/>
      <c r="AV32" s="99"/>
      <c r="AW32" s="99"/>
      <c r="AX32" s="99"/>
      <c r="AY32" s="99"/>
      <c r="AZ32" s="99"/>
      <c r="BA32" s="99"/>
      <c r="BB32" s="96"/>
    </row>
    <row r="33" spans="1:54" ht="15.75">
      <c r="A33" s="272" t="s">
        <v>65</v>
      </c>
      <c r="B33" s="272"/>
      <c r="C33" s="99"/>
      <c r="D33" s="99"/>
      <c r="E33" s="99"/>
      <c r="F33" s="99"/>
      <c r="G33" s="99"/>
      <c r="H33" s="95"/>
      <c r="I33" s="95"/>
      <c r="J33" s="95"/>
      <c r="K33" s="95"/>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6"/>
    </row>
    <row r="34" spans="1:54" ht="15.75">
      <c r="A34" s="596"/>
      <c r="B34" s="774"/>
      <c r="C34" s="774"/>
      <c r="D34" s="774"/>
      <c r="E34" s="775"/>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9"/>
      <c r="AH34" s="99"/>
      <c r="AI34" s="99"/>
      <c r="AJ34" s="99"/>
      <c r="AK34" s="99"/>
      <c r="AL34" s="99"/>
      <c r="AM34" s="99"/>
      <c r="AN34" s="99"/>
      <c r="AO34" s="99"/>
      <c r="AP34" s="99"/>
      <c r="AQ34" s="99"/>
      <c r="AR34" s="99"/>
      <c r="AS34" s="99"/>
      <c r="AT34" s="99"/>
      <c r="AU34" s="99"/>
      <c r="AV34" s="99"/>
      <c r="AW34" s="99"/>
      <c r="AX34" s="99"/>
      <c r="AY34" s="99"/>
      <c r="AZ34" s="99"/>
      <c r="BA34" s="99"/>
      <c r="BB34" s="96"/>
    </row>
    <row r="35" spans="1:54" ht="15.75">
      <c r="A35" s="596"/>
      <c r="B35" s="774"/>
      <c r="C35" s="774"/>
      <c r="D35" s="774"/>
      <c r="E35" s="775"/>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9"/>
      <c r="AH35" s="99"/>
      <c r="AI35" s="99"/>
      <c r="AJ35" s="99"/>
      <c r="AK35" s="99"/>
      <c r="AL35" s="99"/>
      <c r="AM35" s="99"/>
      <c r="AN35" s="99"/>
      <c r="AO35" s="99"/>
      <c r="AP35" s="99"/>
      <c r="AQ35" s="99"/>
      <c r="AR35" s="99"/>
      <c r="AS35" s="99"/>
      <c r="AT35" s="99"/>
      <c r="AU35" s="99"/>
      <c r="AV35" s="99"/>
      <c r="AW35" s="99"/>
      <c r="AX35" s="99"/>
      <c r="AY35" s="99"/>
      <c r="AZ35" s="99"/>
      <c r="BA35" s="99"/>
      <c r="BB35" s="96"/>
    </row>
    <row r="36" spans="1:54" ht="15.75">
      <c r="A36" s="562"/>
      <c r="B36" s="380"/>
      <c r="C36" s="380"/>
      <c r="D36" s="380"/>
      <c r="E36" s="380"/>
      <c r="F36" s="562"/>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9"/>
      <c r="AH36" s="99"/>
      <c r="AI36" s="99"/>
      <c r="AJ36" s="99"/>
      <c r="AK36" s="99"/>
      <c r="AL36" s="99"/>
      <c r="AM36" s="99"/>
      <c r="AN36" s="99"/>
      <c r="AO36" s="99"/>
      <c r="AP36" s="99"/>
      <c r="AQ36" s="99"/>
      <c r="AR36" s="99"/>
      <c r="AS36" s="99"/>
      <c r="AT36" s="99"/>
      <c r="AU36" s="99"/>
      <c r="AV36" s="99"/>
      <c r="AW36" s="99"/>
      <c r="AX36" s="99"/>
      <c r="AY36" s="99"/>
      <c r="AZ36" s="99"/>
      <c r="BA36" s="99"/>
      <c r="BB36" s="96"/>
    </row>
    <row r="37" spans="1:54" ht="15.75">
      <c r="A37" s="98"/>
      <c r="B37" s="99"/>
      <c r="C37" s="99"/>
      <c r="D37" s="99"/>
      <c r="E37" s="99"/>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9"/>
      <c r="AH37" s="99"/>
      <c r="AI37" s="99"/>
      <c r="AJ37" s="99"/>
      <c r="AK37" s="99"/>
      <c r="AL37" s="99"/>
      <c r="AM37" s="99"/>
      <c r="AN37" s="99"/>
      <c r="AO37" s="99"/>
      <c r="AP37" s="99"/>
      <c r="AQ37" s="99"/>
      <c r="AR37" s="99"/>
      <c r="AS37" s="99"/>
      <c r="AT37" s="99"/>
      <c r="AU37" s="99"/>
      <c r="AV37" s="99"/>
      <c r="AW37" s="99"/>
      <c r="AX37" s="99"/>
      <c r="AY37" s="99"/>
      <c r="AZ37" s="99"/>
      <c r="BA37" s="99"/>
      <c r="BB37" s="96"/>
    </row>
    <row r="38" spans="1:54" ht="15.75" hidden="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6"/>
    </row>
    <row r="39" spans="1:54" ht="15.75" hidden="1"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6"/>
    </row>
  </sheetData>
  <mergeCells count="92">
    <mergeCell ref="AY9:AY10"/>
    <mergeCell ref="AZ9:AZ10"/>
    <mergeCell ref="A34:E34"/>
    <mergeCell ref="A35:E35"/>
    <mergeCell ref="AS9:AS10"/>
    <mergeCell ref="AT9:AT10"/>
    <mergeCell ref="AU9:AU10"/>
    <mergeCell ref="AV9:AV10"/>
    <mergeCell ref="AW9:AW10"/>
    <mergeCell ref="AX9:AX10"/>
    <mergeCell ref="AM9:AM10"/>
    <mergeCell ref="AN9:AN10"/>
    <mergeCell ref="AO9:AO10"/>
    <mergeCell ref="AP9:AP10"/>
    <mergeCell ref="AQ9:AQ10"/>
    <mergeCell ref="AR9:AR10"/>
    <mergeCell ref="AG9:AG10"/>
    <mergeCell ref="AH9:AH10"/>
    <mergeCell ref="AI9:AI10"/>
    <mergeCell ref="AJ9:AJ10"/>
    <mergeCell ref="AK9:AK10"/>
    <mergeCell ref="AL9:AL10"/>
    <mergeCell ref="AA9:AA10"/>
    <mergeCell ref="AB9:AB10"/>
    <mergeCell ref="AC9:AC10"/>
    <mergeCell ref="AD9:AD10"/>
    <mergeCell ref="AE9:AE10"/>
    <mergeCell ref="AF9:AF10"/>
    <mergeCell ref="U9:U10"/>
    <mergeCell ref="V9:V10"/>
    <mergeCell ref="W9:W10"/>
    <mergeCell ref="X9:X10"/>
    <mergeCell ref="Y9:Y10"/>
    <mergeCell ref="Z9:Z10"/>
    <mergeCell ref="AW8:AX8"/>
    <mergeCell ref="AY8:AZ8"/>
    <mergeCell ref="M9:M10"/>
    <mergeCell ref="N9:N10"/>
    <mergeCell ref="O9:O10"/>
    <mergeCell ref="P9:P10"/>
    <mergeCell ref="Q9:Q10"/>
    <mergeCell ref="R9:R10"/>
    <mergeCell ref="S9:S10"/>
    <mergeCell ref="T9:T10"/>
    <mergeCell ref="AK8:AL8"/>
    <mergeCell ref="AM8:AN8"/>
    <mergeCell ref="AO8:AP8"/>
    <mergeCell ref="AQ8:AR8"/>
    <mergeCell ref="AS8:AT8"/>
    <mergeCell ref="AU8:AV8"/>
    <mergeCell ref="Y8:Z8"/>
    <mergeCell ref="AA8:AB8"/>
    <mergeCell ref="AC8:AD8"/>
    <mergeCell ref="AE8:AF8"/>
    <mergeCell ref="AG8:AH8"/>
    <mergeCell ref="AI8:AJ8"/>
    <mergeCell ref="D8:D10"/>
    <mergeCell ref="E8:E10"/>
    <mergeCell ref="F8:F10"/>
    <mergeCell ref="G8:G10"/>
    <mergeCell ref="M8:N8"/>
    <mergeCell ref="O8:P8"/>
    <mergeCell ref="AU6:BA6"/>
    <mergeCell ref="C7:C10"/>
    <mergeCell ref="D7:E7"/>
    <mergeCell ref="F7:G7"/>
    <mergeCell ref="M7:T7"/>
    <mergeCell ref="U7:AF7"/>
    <mergeCell ref="AG7:AN7"/>
    <mergeCell ref="AO7:AT7"/>
    <mergeCell ref="AU7:AZ7"/>
    <mergeCell ref="BA7:BA10"/>
    <mergeCell ref="K6:K10"/>
    <mergeCell ref="L6:L10"/>
    <mergeCell ref="M6:T6"/>
    <mergeCell ref="U6:AF6"/>
    <mergeCell ref="AG6:AN6"/>
    <mergeCell ref="AO6:AT6"/>
    <mergeCell ref="Q8:R8"/>
    <mergeCell ref="S8:T8"/>
    <mergeCell ref="U8:V8"/>
    <mergeCell ref="W8:X8"/>
    <mergeCell ref="A2:G2"/>
    <mergeCell ref="A3:G3"/>
    <mergeCell ref="A4:G4"/>
    <mergeCell ref="M5:AF5"/>
    <mergeCell ref="A6:A10"/>
    <mergeCell ref="B6:B10"/>
    <mergeCell ref="C6:G6"/>
    <mergeCell ref="H6:H10"/>
    <mergeCell ref="I6:I10"/>
    <mergeCell ref="J6:J10"/>
  </mergeCells>
  <conditionalFormatting sqref="B14:B29 H14:H29 J14:J29 L14:L29">
    <cfRule type="containsBlanks" dxfId="17" priority="1">
      <formula>LEN(TRIM(B14))=0</formula>
    </cfRule>
  </conditionalFormatting>
  <conditionalFormatting sqref="AO14:BA29">
    <cfRule type="containsBlanks" dxfId="16" priority="2">
      <formula>LEN(TRIM(AO14))=0</formula>
    </cfRule>
  </conditionalFormatting>
  <conditionalFormatting sqref="AG14:AN29 AO15:BA17">
    <cfRule type="containsBlanks" dxfId="15" priority="3">
      <formula>LEN(TRIM(AG14))=0</formula>
    </cfRule>
  </conditionalFormatting>
  <conditionalFormatting sqref="AG14:AN29 AO15:BA17">
    <cfRule type="containsText" dxfId="14" priority="4" operator="containsText" text="N/A">
      <formula>NOT(ISERROR(SEARCH(("N/A"),(AG14))))</formula>
    </cfRule>
  </conditionalFormatting>
  <conditionalFormatting sqref="AG14:AN29">
    <cfRule type="containsText" dxfId="13" priority="5" operator="containsText" text="N/A">
      <formula>NOT(ISERROR(SEARCH(("N/A"),(AG14))))</formula>
    </cfRule>
  </conditionalFormatting>
  <conditionalFormatting sqref="AO14:BA29">
    <cfRule type="containsText" dxfId="12" priority="6" operator="containsText" text="N/A">
      <formula>NOT(ISERROR(SEARCH(("N/A"),(AO14))))</formula>
    </cfRule>
  </conditionalFormatting>
  <conditionalFormatting sqref="A14:A29 C14:G29 I14:I29 K14:K29">
    <cfRule type="containsBlanks" dxfId="11" priority="7">
      <formula>LEN(TRIM(A14))=0</formula>
    </cfRule>
  </conditionalFormatting>
  <dataValidations count="6">
    <dataValidation type="list" allowBlank="1" showErrorMessage="1" sqref="J13:J29" xr:uid="{0092DFCD-6C24-47F3-BB4F-6D938F06AA9C}">
      <formula1>"Y,N"</formula1>
    </dataValidation>
    <dataValidation type="list" allowBlank="1" showErrorMessage="1" sqref="I13:I29" xr:uid="{16208758-FAB4-4CA1-ABA8-DEF8D22C22DB}">
      <formula1>"Domestic,Export"</formula1>
    </dataValidation>
    <dataValidation type="list" allowBlank="1" showErrorMessage="1" sqref="B13:B29" xr:uid="{DA76CCF7-2B92-4EF6-8422-921EE360B59F}">
      <formula1>"AFAB,APECO,BCDA,BOI,CDC,CEZA,JHMC,PEZA,PHIVIDEC,PPMC,RBOI,SBMA,TIEZA,ZCSEZA"</formula1>
    </dataValidation>
    <dataValidation type="list" allowBlank="1" showInputMessage="1" showErrorMessage="1" prompt="Click and enter a value from the list of items" sqref="H13:H29" xr:uid="{993A9429-26C4-4945-94F9-38BDCCC9CEBE}">
      <formula1>"CREATE-New,CREATE-Expansion,Transitory,Not Applicable"</formula1>
    </dataValidation>
    <dataValidation type="list" allowBlank="1" showErrorMessage="1" sqref="K13:K29" xr:uid="{2DB61A99-221A-4D74-8EA3-3A15354D2401}">
      <formula1>"Tier 1,Tier 2,Tier 3,N/A"</formula1>
    </dataValidation>
    <dataValidation type="custom" allowBlank="1" showDropDown="1" sqref="AO13:BA14 AP15:AP17 AR15:AR17 AT15:AT17 AV15:AV17 AX15:AX17 AZ15:BA17 E13:E29 G13:G29 L13:L29 AO18:BA29" xr:uid="{E25F182C-E08C-4059-A19A-7709B0D36A34}">
      <formula1>OR(NOT(ISERROR(DATEVALUE(E13))), AND(ISNUMBER(E13), LEFT(CELL("format", E13))="D"))</formula1>
    </dataValidation>
  </dataValidations>
  <hyperlinks>
    <hyperlink ref="A6" location="Google_Sheet_Link_292470300" display="TIN" xr:uid="{1BD3E7E1-7E8F-496E-AFE7-7F1B226231BC}"/>
    <hyperlink ref="B6" location="Google_Sheet_Link_1094982544" display="IPA" xr:uid="{1801DEFA-A0C7-431B-8DFB-4C8114B0C05D}"/>
    <hyperlink ref="C6" location="Google_Sheet_Link_1864330694" display="COR/CRTE" xr:uid="{A9DB2426-9887-45C0-9CEE-00C5F5F04BE4}"/>
    <hyperlink ref="H6" location="Google_Sheet_Link_2117259031" display="Registration classification" xr:uid="{784AA7BB-149C-4E48-98F3-BE84E53D96BE}"/>
    <hyperlink ref="I6" location="Google_Sheet_Link_785726757" display="Market orientation" xr:uid="{28FF59B2-3426-4196-9A26-0A71636F9340}"/>
    <hyperlink ref="J6" location="Google_Sheet_Link_188446065" display="Manufacturing" xr:uid="{20BB7A24-D585-4747-A987-27494B6B442F}"/>
    <hyperlink ref="K6" location="Google_Sheet_Link_967414016" display="Tier" xr:uid="{08937911-BCA2-4E0B-94D6-C247373BD5F5}"/>
    <hyperlink ref="L6" location="Google_Sheet_Link_676411683" display="End of taxable year" xr:uid="{38FC27E4-9B7E-4F71-B945-3F1E0DC68CA7}"/>
    <hyperlink ref="M6" location="Google_Sheet_Link_375255760" display="Duration of incentives (in years)" xr:uid="{5696C860-DCA2-420F-AE44-F34266459E36}"/>
    <hyperlink ref="AG6" location="Google_Sheet_Link_375255760" display="Entitlement to tax incentives" xr:uid="{DB245951-EDF7-415E-880C-A857BF048631}"/>
    <hyperlink ref="AO6" location="Google_Sheet_Link_375255760" display="Entitlement to tax incentives" xr:uid="{08821362-68FA-4B15-848E-5F32308D6E9F}"/>
    <hyperlink ref="AU6" location="Google_Sheet_Link_375255760" display="Entitlement to tax incentives" xr:uid="{AFB9E0DB-6430-4F85-92F5-B21E739552CA}"/>
    <hyperlink ref="C7" location="Google_Sheet_Link_38325614" display="Project/Activity Name" xr:uid="{7BD8ED87-9FB0-45EF-B600-681FCDBFE67C}"/>
    <hyperlink ref="BA7" location="Google_Sheet_Link_23411826" display="Other tax incentives applicable" xr:uid="{3BB210EB-CEE6-42E7-941E-B1FFD59475FC}"/>
    <hyperlink ref="AG8" location="Google_Sheet_Link_117052872" display="Income tax holiday" xr:uid="{67EBDBF4-582E-42A7-8041-0321CD894AC2}"/>
    <hyperlink ref="AI8" location="Google_Sheet_Link_2044580536" display="Gross income tax" xr:uid="{18B21AD6-BB4E-4A40-96F8-A4C80E53B2AE}"/>
    <hyperlink ref="AK8" location="Google_Sheet_Link_2116818158" display="VAT exemption and zero-rating" xr:uid="{C6A66EC1-CD61-4400-A76D-8DAA8ECD83B0}"/>
    <hyperlink ref="AM8" location="Google_Sheet_Link_334085091" display="Duty exemption" xr:uid="{DDECC8D4-A2EE-4D95-8190-CC1941CAF365}"/>
    <hyperlink ref="AO8" location="Google_Sheet_Link_797197632" display="Income tax holiday" xr:uid="{06CE17AB-F93B-494A-8CC9-9358B22C2F96}"/>
    <hyperlink ref="AQ8" location="Google_Sheet_Link_632358672" display="Income tax holiday extension" xr:uid="{1CB30DD7-0908-403C-87B0-87811567EF3D}"/>
    <hyperlink ref="AS8" location="Google_Sheet_Link_2137644414" display="Enhanced deductions" xr:uid="{EAD3FD69-6535-4FA3-B012-7FDC0522175C}"/>
    <hyperlink ref="AU8" location="Google_Sheet_Link_2101172733" display="Special corporate income tax" xr:uid="{D3A41F9B-EE79-458D-872A-4C55177FE70D}"/>
    <hyperlink ref="AW8" location="Google_Sheet_Link_1458410495" display="VAT exemption and zero-rating" xr:uid="{AF2CB601-7D15-4D99-B748-CDDD8D9D2B0E}"/>
    <hyperlink ref="AY8" location="Google_Sheet_Link_656338442" display="Duty exemption" xr:uid="{D7683436-6ACD-4C4E-9250-8C80CBE67E6F}"/>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A08FB-DC99-439E-A1C4-0D442D530060}">
  <sheetPr>
    <tabColor theme="7" tint="0.39997558519241921"/>
  </sheetPr>
  <dimension ref="A1:CP239"/>
  <sheetViews>
    <sheetView workbookViewId="0">
      <selection activeCell="A4" sqref="A4:G4"/>
    </sheetView>
  </sheetViews>
  <sheetFormatPr defaultColWidth="0" defaultRowHeight="0" customHeight="1" zeroHeight="1" outlineLevelRow="1" outlineLevelCol="1"/>
  <cols>
    <col min="1" max="2" width="15.75" style="32" customWidth="1"/>
    <col min="3" max="3" width="32.5" style="32" customWidth="1"/>
    <col min="4" max="9" width="15.75" style="32" customWidth="1"/>
    <col min="10" max="10" width="24.25" style="32" customWidth="1"/>
    <col min="11" max="11" width="24.75" style="32" customWidth="1"/>
    <col min="12" max="13" width="18.25" style="32" customWidth="1"/>
    <col min="14" max="14" width="17.75" style="32" customWidth="1"/>
    <col min="15" max="15" width="6.75" style="32" hidden="1" customWidth="1" outlineLevel="1"/>
    <col min="16" max="16" width="8.125" style="32" hidden="1" customWidth="1" outlineLevel="1"/>
    <col min="17" max="17" width="6.75" style="32" hidden="1" customWidth="1" outlineLevel="1"/>
    <col min="18" max="18" width="10.375" style="32" hidden="1" customWidth="1" outlineLevel="1"/>
    <col min="19" max="19" width="15.75" style="32" customWidth="1" collapsed="1"/>
    <col min="20" max="23" width="15.75" style="32" customWidth="1"/>
    <col min="24" max="24" width="22.875" style="32" customWidth="1"/>
    <col min="25" max="26" width="13.5" style="32" customWidth="1"/>
    <col min="27" max="27" width="14.125" style="32" customWidth="1"/>
    <col min="28" max="30" width="13.5" style="32" customWidth="1"/>
    <col min="31" max="31" width="20.75" style="32" customWidth="1"/>
    <col min="32" max="35" width="21.5" style="32" customWidth="1"/>
    <col min="36" max="36" width="19" style="32" customWidth="1"/>
    <col min="37" max="39" width="29.25" style="32" customWidth="1"/>
    <col min="40" max="94" width="0" style="32" hidden="1" customWidth="1"/>
    <col min="95" max="16384" width="11.25" style="32" hidden="1"/>
  </cols>
  <sheetData>
    <row r="1" spans="1:59" ht="15" customHeight="1">
      <c r="A1" s="99"/>
      <c r="B1" s="99"/>
      <c r="C1" s="99"/>
      <c r="D1" s="99"/>
      <c r="E1" s="99"/>
      <c r="F1" s="99"/>
      <c r="G1" s="99"/>
      <c r="H1" s="96"/>
      <c r="I1" s="96"/>
      <c r="J1" s="96"/>
      <c r="K1" s="95"/>
      <c r="L1" s="95"/>
      <c r="M1" s="95"/>
      <c r="N1" s="266"/>
      <c r="O1" s="99"/>
      <c r="P1" s="266"/>
      <c r="Q1" s="99"/>
      <c r="R1" s="99"/>
      <c r="S1" s="99"/>
      <c r="T1" s="99"/>
      <c r="U1" s="99"/>
      <c r="V1" s="99"/>
      <c r="W1" s="99"/>
      <c r="X1" s="99"/>
      <c r="Y1" s="99"/>
      <c r="Z1" s="99"/>
      <c r="AA1" s="99"/>
      <c r="AB1" s="99"/>
      <c r="AC1" s="99"/>
      <c r="AD1" s="99"/>
      <c r="AE1" s="99"/>
      <c r="AF1" s="99"/>
      <c r="AG1" s="99"/>
      <c r="AH1" s="99"/>
      <c r="AI1" s="99"/>
      <c r="AJ1" s="99"/>
      <c r="AK1" s="99"/>
      <c r="AL1" s="99"/>
      <c r="AM1" s="99"/>
    </row>
    <row r="2" spans="1:59" ht="15.75">
      <c r="A2" s="572" t="s">
        <v>429</v>
      </c>
      <c r="B2" s="767"/>
      <c r="C2" s="767"/>
      <c r="D2" s="767"/>
      <c r="E2" s="767"/>
      <c r="F2" s="767"/>
      <c r="G2" s="767"/>
      <c r="H2" s="96"/>
      <c r="I2" s="96"/>
      <c r="J2" s="96"/>
      <c r="K2" s="96"/>
      <c r="L2" s="96"/>
      <c r="M2" s="96"/>
      <c r="N2" s="267"/>
      <c r="O2" s="96"/>
      <c r="P2" s="268"/>
      <c r="Q2" s="96"/>
      <c r="R2" s="99"/>
      <c r="S2" s="96"/>
      <c r="T2" s="96"/>
      <c r="U2" s="96"/>
      <c r="V2" s="96"/>
      <c r="W2" s="96"/>
      <c r="X2" s="96"/>
      <c r="Y2" s="96"/>
      <c r="Z2" s="96"/>
      <c r="AA2" s="96"/>
      <c r="AB2" s="96"/>
      <c r="AC2" s="96"/>
      <c r="AD2" s="96"/>
      <c r="AE2" s="250"/>
      <c r="AF2" s="250"/>
      <c r="AG2" s="250"/>
      <c r="AH2" s="250"/>
      <c r="AI2" s="250"/>
      <c r="AJ2" s="250"/>
      <c r="AK2" s="251"/>
      <c r="AL2" s="251"/>
      <c r="AM2" s="251"/>
    </row>
    <row r="3" spans="1:59" ht="15.75" customHeight="1">
      <c r="A3" s="572" t="s">
        <v>634</v>
      </c>
      <c r="B3" s="572"/>
      <c r="C3" s="572"/>
      <c r="D3" s="572"/>
      <c r="E3" s="572"/>
      <c r="F3" s="572"/>
      <c r="G3" s="572"/>
      <c r="H3" s="96"/>
      <c r="I3" s="96"/>
      <c r="J3" s="96"/>
      <c r="K3" s="96"/>
      <c r="L3" s="96"/>
      <c r="M3" s="96"/>
      <c r="N3" s="96"/>
      <c r="O3" s="267"/>
      <c r="P3" s="96"/>
      <c r="Q3" s="96"/>
      <c r="R3" s="96"/>
      <c r="S3" s="96"/>
      <c r="T3" s="96"/>
      <c r="U3" s="96"/>
      <c r="V3" s="96"/>
      <c r="W3" s="96"/>
      <c r="X3" s="96"/>
      <c r="Y3" s="96"/>
      <c r="Z3" s="96"/>
      <c r="AA3" s="96"/>
      <c r="AB3" s="96"/>
      <c r="AC3" s="96"/>
      <c r="AD3" s="96"/>
      <c r="AE3" s="250"/>
      <c r="AF3" s="250"/>
      <c r="AG3" s="250"/>
      <c r="AH3" s="250"/>
      <c r="AI3" s="250"/>
      <c r="AJ3" s="250"/>
      <c r="AK3" s="251"/>
      <c r="AL3" s="251"/>
      <c r="AM3" s="251"/>
    </row>
    <row r="4" spans="1:59" ht="15.75">
      <c r="A4" s="572" t="s">
        <v>2</v>
      </c>
      <c r="B4" s="767"/>
      <c r="C4" s="767"/>
      <c r="D4" s="767"/>
      <c r="E4" s="767"/>
      <c r="F4" s="767"/>
      <c r="G4" s="767"/>
      <c r="H4" s="96"/>
      <c r="I4" s="96"/>
      <c r="J4" s="96"/>
      <c r="K4" s="96"/>
      <c r="L4" s="96"/>
      <c r="M4" s="96"/>
      <c r="N4" s="96"/>
      <c r="O4" s="96"/>
      <c r="P4" s="96"/>
      <c r="Q4" s="96"/>
      <c r="R4" s="96"/>
      <c r="S4" s="96"/>
      <c r="T4" s="96"/>
      <c r="U4" s="96"/>
      <c r="V4" s="131"/>
      <c r="W4" s="96"/>
      <c r="X4" s="131"/>
      <c r="Y4" s="96"/>
      <c r="Z4" s="96"/>
      <c r="AA4" s="96"/>
      <c r="AB4" s="96"/>
      <c r="AC4" s="96"/>
      <c r="AD4" s="96"/>
      <c r="AE4" s="250"/>
      <c r="AF4" s="250"/>
      <c r="AG4" s="250"/>
      <c r="AH4" s="250"/>
      <c r="AI4" s="250"/>
      <c r="AJ4" s="250"/>
      <c r="AK4" s="251"/>
      <c r="AL4" s="251"/>
      <c r="AM4" s="251"/>
    </row>
    <row r="5" spans="1:59" ht="15.75">
      <c r="A5" s="258"/>
      <c r="B5" s="258"/>
      <c r="C5" s="258"/>
      <c r="D5" s="258"/>
      <c r="E5" s="258"/>
      <c r="F5" s="258"/>
      <c r="G5" s="258"/>
      <c r="H5" s="258"/>
      <c r="I5" s="258"/>
      <c r="J5" s="258"/>
      <c r="K5" s="258"/>
      <c r="L5" s="258"/>
      <c r="M5" s="258"/>
      <c r="N5" s="258"/>
      <c r="O5" s="258" t="s">
        <v>5</v>
      </c>
      <c r="P5" s="258"/>
      <c r="Q5" s="258"/>
      <c r="R5" s="258"/>
      <c r="S5" s="258"/>
      <c r="T5" s="258"/>
      <c r="U5" s="258"/>
      <c r="V5" s="258"/>
      <c r="W5" s="258"/>
      <c r="X5" s="258"/>
      <c r="Y5" s="258"/>
      <c r="Z5" s="258"/>
      <c r="AA5" s="258"/>
      <c r="AB5" s="258"/>
      <c r="AC5" s="258"/>
      <c r="AD5" s="258"/>
      <c r="AE5" s="258"/>
      <c r="AF5" s="258"/>
      <c r="AG5" s="258"/>
      <c r="AH5" s="258"/>
      <c r="AI5" s="510"/>
      <c r="AJ5" s="258"/>
      <c r="AK5" s="258"/>
      <c r="AL5" s="258"/>
      <c r="AM5" s="258"/>
      <c r="AN5" s="258"/>
      <c r="AO5" s="258"/>
      <c r="AP5" s="258"/>
      <c r="AQ5" s="258"/>
      <c r="AR5" s="258"/>
      <c r="AS5" s="258"/>
      <c r="AT5" s="258"/>
      <c r="AU5" s="258"/>
      <c r="AV5" s="258"/>
      <c r="AW5" s="258"/>
      <c r="AX5" s="258"/>
      <c r="AY5" s="258"/>
      <c r="AZ5" s="258"/>
      <c r="BA5" s="258"/>
      <c r="BB5" s="258"/>
      <c r="BC5" s="258"/>
      <c r="BD5" s="99"/>
      <c r="BE5" s="99"/>
      <c r="BF5" s="99"/>
      <c r="BG5" s="99"/>
    </row>
    <row r="6" spans="1:59" ht="15.75" customHeight="1">
      <c r="A6" s="667" t="s">
        <v>8</v>
      </c>
      <c r="B6" s="669" t="s">
        <v>9</v>
      </c>
      <c r="C6" s="671" t="s">
        <v>10</v>
      </c>
      <c r="D6" s="672"/>
      <c r="E6" s="672"/>
      <c r="F6" s="672"/>
      <c r="G6" s="673"/>
      <c r="H6" s="684" t="s">
        <v>430</v>
      </c>
      <c r="I6" s="686" t="s">
        <v>354</v>
      </c>
      <c r="J6" s="689" t="s">
        <v>431</v>
      </c>
      <c r="K6" s="703" t="s">
        <v>11</v>
      </c>
      <c r="L6" s="704"/>
      <c r="M6" s="639" t="s">
        <v>365</v>
      </c>
      <c r="N6" s="695" t="s">
        <v>13</v>
      </c>
      <c r="O6" s="644" t="s">
        <v>14</v>
      </c>
      <c r="P6" s="795"/>
      <c r="Q6" s="795"/>
      <c r="R6" s="795"/>
      <c r="S6" s="645" t="s">
        <v>15</v>
      </c>
      <c r="T6" s="645"/>
      <c r="U6" s="645"/>
      <c r="V6" s="645"/>
      <c r="W6" s="645"/>
      <c r="X6" s="694" t="s">
        <v>31</v>
      </c>
      <c r="Y6" s="635" t="s">
        <v>432</v>
      </c>
      <c r="Z6" s="635"/>
      <c r="AA6" s="635"/>
      <c r="AB6" s="635"/>
      <c r="AC6" s="635"/>
      <c r="AD6" s="636"/>
      <c r="AE6" s="654" t="s">
        <v>433</v>
      </c>
      <c r="AF6" s="654"/>
      <c r="AG6" s="654"/>
      <c r="AH6" s="654"/>
      <c r="AI6" s="654"/>
      <c r="AJ6" s="655"/>
      <c r="AK6" s="692" t="s">
        <v>409</v>
      </c>
      <c r="AL6" s="693"/>
      <c r="AM6" s="681" t="s">
        <v>434</v>
      </c>
      <c r="AN6" s="356"/>
      <c r="AO6" s="356"/>
      <c r="AP6" s="356"/>
      <c r="AQ6" s="356"/>
      <c r="AR6" s="356"/>
      <c r="AS6" s="356"/>
      <c r="AT6" s="356"/>
      <c r="AU6" s="356"/>
      <c r="AV6" s="356"/>
      <c r="AW6" s="356"/>
      <c r="AX6" s="356"/>
      <c r="AY6" s="356"/>
      <c r="AZ6" s="356"/>
      <c r="BA6" s="356"/>
      <c r="BB6" s="356"/>
      <c r="BC6" s="356"/>
    </row>
    <row r="7" spans="1:59" ht="28.5" customHeight="1">
      <c r="A7" s="668"/>
      <c r="B7" s="670"/>
      <c r="C7" s="674" t="s">
        <v>21</v>
      </c>
      <c r="D7" s="677" t="s">
        <v>22</v>
      </c>
      <c r="E7" s="678"/>
      <c r="F7" s="679" t="s">
        <v>23</v>
      </c>
      <c r="G7" s="680"/>
      <c r="H7" s="684"/>
      <c r="I7" s="687"/>
      <c r="J7" s="690"/>
      <c r="K7" s="698" t="s">
        <v>24</v>
      </c>
      <c r="L7" s="700" t="s">
        <v>25</v>
      </c>
      <c r="M7" s="640"/>
      <c r="N7" s="696"/>
      <c r="O7" s="663" t="s">
        <v>26</v>
      </c>
      <c r="P7" s="590"/>
      <c r="Q7" s="591" t="s">
        <v>27</v>
      </c>
      <c r="R7" s="591"/>
      <c r="S7" s="643" t="s">
        <v>28</v>
      </c>
      <c r="T7" s="643"/>
      <c r="U7" s="642" t="s">
        <v>29</v>
      </c>
      <c r="V7" s="642"/>
      <c r="W7" s="643" t="s">
        <v>375</v>
      </c>
      <c r="X7" s="652"/>
      <c r="Y7" s="638" t="s">
        <v>32</v>
      </c>
      <c r="Z7" s="638" t="s">
        <v>33</v>
      </c>
      <c r="AA7" s="638" t="s">
        <v>375</v>
      </c>
      <c r="AB7" s="638" t="s">
        <v>435</v>
      </c>
      <c r="AC7" s="638" t="s">
        <v>436</v>
      </c>
      <c r="AD7" s="637" t="s">
        <v>36</v>
      </c>
      <c r="AE7" s="648" t="s">
        <v>437</v>
      </c>
      <c r="AF7" s="651" t="s">
        <v>392</v>
      </c>
      <c r="AG7" s="651" t="s">
        <v>438</v>
      </c>
      <c r="AH7" s="651" t="s">
        <v>398</v>
      </c>
      <c r="AI7" s="651" t="s">
        <v>439</v>
      </c>
      <c r="AJ7" s="651" t="s">
        <v>440</v>
      </c>
      <c r="AK7" s="638" t="s">
        <v>441</v>
      </c>
      <c r="AL7" s="646" t="s">
        <v>442</v>
      </c>
      <c r="AM7" s="682"/>
    </row>
    <row r="8" spans="1:59" ht="15.75" customHeight="1">
      <c r="A8" s="668"/>
      <c r="B8" s="670"/>
      <c r="C8" s="675"/>
      <c r="D8" s="664" t="s">
        <v>37</v>
      </c>
      <c r="E8" s="664" t="s">
        <v>38</v>
      </c>
      <c r="F8" s="660" t="str">
        <f>D8</f>
        <v>No.</v>
      </c>
      <c r="G8" s="660" t="str">
        <f>E8</f>
        <v>Date issued</v>
      </c>
      <c r="H8" s="684"/>
      <c r="I8" s="687"/>
      <c r="J8" s="690"/>
      <c r="K8" s="699"/>
      <c r="L8" s="701"/>
      <c r="M8" s="640"/>
      <c r="N8" s="696"/>
      <c r="O8" s="663"/>
      <c r="P8" s="590"/>
      <c r="Q8" s="591"/>
      <c r="R8" s="591"/>
      <c r="S8" s="643"/>
      <c r="T8" s="643"/>
      <c r="U8" s="642"/>
      <c r="V8" s="642"/>
      <c r="W8" s="643"/>
      <c r="X8" s="652"/>
      <c r="Y8" s="638"/>
      <c r="Z8" s="638"/>
      <c r="AA8" s="638"/>
      <c r="AB8" s="638"/>
      <c r="AC8" s="638"/>
      <c r="AD8" s="637"/>
      <c r="AE8" s="649"/>
      <c r="AF8" s="652"/>
      <c r="AG8" s="652"/>
      <c r="AH8" s="652"/>
      <c r="AI8" s="652"/>
      <c r="AJ8" s="652"/>
      <c r="AK8" s="638"/>
      <c r="AL8" s="647"/>
      <c r="AM8" s="682"/>
    </row>
    <row r="9" spans="1:59" ht="15" customHeight="1">
      <c r="A9" s="668"/>
      <c r="B9" s="670"/>
      <c r="C9" s="675"/>
      <c r="D9" s="665"/>
      <c r="E9" s="665"/>
      <c r="F9" s="661"/>
      <c r="G9" s="661"/>
      <c r="H9" s="684"/>
      <c r="I9" s="687"/>
      <c r="J9" s="690"/>
      <c r="K9" s="699"/>
      <c r="L9" s="701"/>
      <c r="M9" s="640"/>
      <c r="N9" s="696"/>
      <c r="O9" s="663" t="s">
        <v>39</v>
      </c>
      <c r="P9" s="590" t="s">
        <v>40</v>
      </c>
      <c r="Q9" s="591" t="str">
        <f>O9</f>
        <v>Total</v>
      </c>
      <c r="R9" s="591" t="str">
        <f>P9</f>
        <v>Unused</v>
      </c>
      <c r="S9" s="659" t="s">
        <v>41</v>
      </c>
      <c r="T9" s="659" t="s">
        <v>42</v>
      </c>
      <c r="U9" s="656" t="s">
        <v>41</v>
      </c>
      <c r="V9" s="658" t="s">
        <v>42</v>
      </c>
      <c r="W9" s="643"/>
      <c r="X9" s="652"/>
      <c r="Y9" s="638"/>
      <c r="Z9" s="638"/>
      <c r="AA9" s="638"/>
      <c r="AB9" s="638"/>
      <c r="AC9" s="638"/>
      <c r="AD9" s="637"/>
      <c r="AE9" s="649"/>
      <c r="AF9" s="652"/>
      <c r="AG9" s="652"/>
      <c r="AH9" s="652"/>
      <c r="AI9" s="652"/>
      <c r="AJ9" s="652"/>
      <c r="AK9" s="638"/>
      <c r="AL9" s="647"/>
      <c r="AM9" s="682"/>
    </row>
    <row r="10" spans="1:59" ht="39.75" customHeight="1">
      <c r="A10" s="668"/>
      <c r="B10" s="670"/>
      <c r="C10" s="676"/>
      <c r="D10" s="666"/>
      <c r="E10" s="666"/>
      <c r="F10" s="662"/>
      <c r="G10" s="662"/>
      <c r="H10" s="685"/>
      <c r="I10" s="688"/>
      <c r="J10" s="691"/>
      <c r="K10" s="699"/>
      <c r="L10" s="702"/>
      <c r="M10" s="641"/>
      <c r="N10" s="697"/>
      <c r="O10" s="796"/>
      <c r="P10" s="772"/>
      <c r="Q10" s="772"/>
      <c r="R10" s="772"/>
      <c r="S10" s="659"/>
      <c r="T10" s="797"/>
      <c r="U10" s="657"/>
      <c r="V10" s="798"/>
      <c r="W10" s="643"/>
      <c r="X10" s="653"/>
      <c r="Y10" s="638"/>
      <c r="Z10" s="638"/>
      <c r="AA10" s="638"/>
      <c r="AB10" s="638"/>
      <c r="AC10" s="638"/>
      <c r="AD10" s="637"/>
      <c r="AE10" s="650"/>
      <c r="AF10" s="653"/>
      <c r="AG10" s="653"/>
      <c r="AH10" s="653"/>
      <c r="AI10" s="653"/>
      <c r="AJ10" s="653"/>
      <c r="AK10" s="638"/>
      <c r="AL10" s="647"/>
      <c r="AM10" s="683"/>
    </row>
    <row r="11" spans="1:59" s="130" customFormat="1" ht="39" customHeight="1">
      <c r="A11" s="357" t="s">
        <v>43</v>
      </c>
      <c r="B11" s="358"/>
      <c r="C11" s="359"/>
      <c r="D11" s="360"/>
      <c r="E11" s="360" t="s">
        <v>44</v>
      </c>
      <c r="F11" s="361"/>
      <c r="G11" s="361" t="str">
        <f>E11</f>
        <v>MM/DD/YYYY</v>
      </c>
      <c r="H11" s="376"/>
      <c r="I11" s="378"/>
      <c r="J11" s="362"/>
      <c r="K11" s="384" t="s">
        <v>45</v>
      </c>
      <c r="L11" s="385"/>
      <c r="M11" s="387"/>
      <c r="N11" s="389" t="str">
        <f>E11</f>
        <v>MM/DD/YYYY</v>
      </c>
      <c r="O11" s="363" t="str">
        <f>CONCATENATE(
IF(MID(S12,3,1)=")",MID(S12,2,1),MID(S12,2,2)),",",
IF(MID(T12,3,1)=")",MID(T12,2,1),MID(T12,2,2))
)</f>
        <v>S,T</v>
      </c>
      <c r="P11" s="364" t="str">
        <f>CONCATENATE(
IF(MID($N$12,3,1)=")",MID($N$12,2,1),MID($N$12,2,2)),",",
IF(MID(T12,3,1)=")",MID(T12,2,1),MID(T12,2,2))
)</f>
        <v>N,T</v>
      </c>
      <c r="Q11" s="365" t="str">
        <f>CONCATENATE(
IF(MID(U12,3,1)=")",MID(U12,2,1),MID(U12,2,2)),",",
IF(MID(V12,3,1)=")",MID(V12,2,1),MID(V12,2,2))
)</f>
        <v>U,V</v>
      </c>
      <c r="R11" s="365" t="str">
        <f>CONCATENATE(
IF(MID($N$12,3,1)=")",MID($N$12,2,1),MID($N$12,2,2)),",",
IF(MID(V12,3,1)=")",MID(V12,2,1),MID(V12,2,2))
)</f>
        <v>N,V</v>
      </c>
      <c r="S11" s="391" t="s">
        <v>48</v>
      </c>
      <c r="T11" s="391" t="s">
        <v>48</v>
      </c>
      <c r="U11" s="394" t="str">
        <f>G11</f>
        <v>MM/DD/YYYY</v>
      </c>
      <c r="V11" s="394" t="str">
        <f>U11</f>
        <v>MM/DD/YYYY</v>
      </c>
      <c r="W11" s="392" t="s">
        <v>47</v>
      </c>
      <c r="X11" s="384" t="s">
        <v>49</v>
      </c>
      <c r="Y11" s="378" t="s">
        <v>47</v>
      </c>
      <c r="Z11" s="378" t="s">
        <v>47</v>
      </c>
      <c r="AA11" s="378" t="s">
        <v>47</v>
      </c>
      <c r="AB11" s="378" t="s">
        <v>47</v>
      </c>
      <c r="AC11" s="378" t="s">
        <v>47</v>
      </c>
      <c r="AD11" s="397" t="s">
        <v>50</v>
      </c>
      <c r="AE11" s="399" t="s">
        <v>47</v>
      </c>
      <c r="AF11" s="376" t="s">
        <v>443</v>
      </c>
      <c r="AG11" s="376"/>
      <c r="AH11" s="376"/>
      <c r="AI11" s="376"/>
      <c r="AJ11" s="376" t="s">
        <v>444</v>
      </c>
      <c r="AK11" s="378" t="s">
        <v>47</v>
      </c>
      <c r="AL11" s="401" t="s">
        <v>445</v>
      </c>
      <c r="AM11" s="399" t="s">
        <v>47</v>
      </c>
      <c r="AN11" s="366"/>
      <c r="AO11" s="366"/>
      <c r="AP11" s="366"/>
      <c r="AQ11" s="366"/>
      <c r="AR11" s="366"/>
      <c r="AS11" s="366"/>
      <c r="AT11" s="366"/>
      <c r="AU11" s="366"/>
      <c r="AV11" s="366"/>
      <c r="AW11" s="366"/>
      <c r="AX11" s="366"/>
      <c r="AY11" s="366"/>
      <c r="AZ11" s="366"/>
      <c r="BA11" s="366"/>
      <c r="BB11" s="366"/>
      <c r="BC11" s="366"/>
      <c r="BD11" s="366"/>
      <c r="BE11" s="366"/>
      <c r="BF11" s="366"/>
    </row>
    <row r="12" spans="1:59" ht="15.75" customHeight="1">
      <c r="A12" s="367" t="str">
        <f t="shared" ref="A12:AD12" si="0">CONCATENATE("(",MID(ADDRESS(ROW(),COLUMN()),2,SEARCH("$",ADDRESS(ROW(),COLUMN()),2)-2),")")</f>
        <v>(A)</v>
      </c>
      <c r="B12" s="368" t="str">
        <f t="shared" si="0"/>
        <v>(B)</v>
      </c>
      <c r="C12" s="369" t="str">
        <f t="shared" si="0"/>
        <v>(C)</v>
      </c>
      <c r="D12" s="370" t="str">
        <f t="shared" si="0"/>
        <v>(D)</v>
      </c>
      <c r="E12" s="370" t="str">
        <f t="shared" si="0"/>
        <v>(E)</v>
      </c>
      <c r="F12" s="371" t="str">
        <f t="shared" si="0"/>
        <v>(F)</v>
      </c>
      <c r="G12" s="371" t="str">
        <f t="shared" si="0"/>
        <v>(G)</v>
      </c>
      <c r="H12" s="377" t="str">
        <f t="shared" si="0"/>
        <v>(H)</v>
      </c>
      <c r="I12" s="379" t="str">
        <f>CONCATENATE("(",MID(ADDRESS(ROW(),COLUMN()),2,SEARCH("$",ADDRESS(ROW(),COLUMN()),2)-2),")")</f>
        <v>(I)</v>
      </c>
      <c r="J12" s="372" t="str">
        <f>CONCATENATE("(",MID(ADDRESS(ROW(),COLUMN()),2,SEARCH("$",ADDRESS(ROW(),COLUMN()),2)-2),")")</f>
        <v>(J)</v>
      </c>
      <c r="K12" s="377" t="str">
        <f t="shared" si="0"/>
        <v>(K)</v>
      </c>
      <c r="L12" s="386" t="str">
        <f t="shared" si="0"/>
        <v>(L)</v>
      </c>
      <c r="M12" s="388" t="str">
        <f t="shared" si="0"/>
        <v>(M)</v>
      </c>
      <c r="N12" s="390" t="str">
        <f t="shared" si="0"/>
        <v>(N)</v>
      </c>
      <c r="O12" s="373" t="str">
        <f t="shared" si="0"/>
        <v>(O)</v>
      </c>
      <c r="P12" s="374" t="str">
        <f t="shared" si="0"/>
        <v>(P)</v>
      </c>
      <c r="Q12" s="375" t="str">
        <f t="shared" si="0"/>
        <v>(Q)</v>
      </c>
      <c r="R12" s="375" t="str">
        <f t="shared" si="0"/>
        <v>(R)</v>
      </c>
      <c r="S12" s="393" t="str">
        <f t="shared" si="0"/>
        <v>(S)</v>
      </c>
      <c r="T12" s="393" t="str">
        <f t="shared" si="0"/>
        <v>(T)</v>
      </c>
      <c r="U12" s="395" t="str">
        <f t="shared" si="0"/>
        <v>(U)</v>
      </c>
      <c r="V12" s="395" t="str">
        <f t="shared" si="0"/>
        <v>(V)</v>
      </c>
      <c r="W12" s="393" t="str">
        <f t="shared" si="0"/>
        <v>(W)</v>
      </c>
      <c r="X12" s="396" t="str">
        <f t="shared" si="0"/>
        <v>(X)</v>
      </c>
      <c r="Y12" s="379" t="str">
        <f t="shared" si="0"/>
        <v>(Y)</v>
      </c>
      <c r="Z12" s="379" t="str">
        <f t="shared" si="0"/>
        <v>(Z)</v>
      </c>
      <c r="AA12" s="379" t="str">
        <f t="shared" si="0"/>
        <v>(AA)</v>
      </c>
      <c r="AB12" s="379" t="str">
        <f t="shared" si="0"/>
        <v>(AB)</v>
      </c>
      <c r="AC12" s="379" t="str">
        <f t="shared" si="0"/>
        <v>(AC)</v>
      </c>
      <c r="AD12" s="398" t="str">
        <f t="shared" si="0"/>
        <v>(AD)</v>
      </c>
      <c r="AE12" s="400" t="str">
        <f>CONCATENATE("(",MID(ADDRESS(ROW(),COLUMN()),2,SEARCH("$",ADDRESS(ROW(),COLUMN()),2)-2),")")</f>
        <v>(AE)</v>
      </c>
      <c r="AF12" s="377" t="str">
        <f>CONCATENATE("(",MID(ADDRESS(ROW(),COLUMN()),2,SEARCH("$",ADDRESS(ROW(),COLUMN()),2)-2),")")</f>
        <v>(AF)</v>
      </c>
      <c r="AG12" s="377" t="str">
        <f>CONCATENATE("(",MID(ADDRESS(ROW(),COLUMN()),2,SEARCH("$",ADDRESS(ROW(),COLUMN()),2)-2),")")</f>
        <v>(AG)</v>
      </c>
      <c r="AH12" s="377" t="str">
        <f>CONCATENATE("(",MID(ADDRESS(ROW(),COLUMN()),2,SEARCH("$",ADDRESS(ROW(),COLUMN()),2)-2),")")</f>
        <v>(AH)</v>
      </c>
      <c r="AI12" s="377" t="str">
        <f>CONCATENATE("(",MID(ADDRESS(ROW(),COLUMN()),2,SEARCH("$",ADDRESS(ROW(),COLUMN()),2)-2),")")</f>
        <v>(AI)</v>
      </c>
      <c r="AJ12" s="377" t="str">
        <f>CONCATENATE("(",MID(ADDRESS(ROW(),COLUMN()),2,SEARCH("$",ADDRESS(ROW(),COLUMN()),2)-2),")")</f>
        <v>(AJ)</v>
      </c>
      <c r="AK12" s="379" t="str">
        <f>CONCATENATE("(",MID(ADDRESS(ROW(),COLUMN()),2,SEARCH("$",ADDRESS(ROW(),COLUMN()),2)-2),")")</f>
        <v>(AK)</v>
      </c>
      <c r="AL12" s="402" t="str">
        <f>CONCATENATE("(",MID(ADDRESS(ROW(),COLUMN()),2,SEARCH("$",ADDRESS(ROW(),COLUMN()),2)-2),")")</f>
        <v>(AL)</v>
      </c>
      <c r="AM12" s="400" t="str">
        <f>CONCATENATE("(",MID(ADDRESS(ROW(),COLUMN()),2,SEARCH("$",ADDRESS(ROW(),COLUMN()),2)-2),")")</f>
        <v>(AM)</v>
      </c>
      <c r="AN12" s="356"/>
      <c r="AO12" s="356"/>
      <c r="AP12" s="356"/>
      <c r="AQ12" s="356"/>
      <c r="AR12" s="356"/>
      <c r="AS12" s="356"/>
      <c r="AT12" s="356"/>
      <c r="AU12" s="356"/>
      <c r="AV12" s="356"/>
      <c r="AW12" s="356"/>
      <c r="AX12" s="356"/>
      <c r="AY12" s="356"/>
      <c r="AZ12" s="356"/>
      <c r="BA12" s="356"/>
      <c r="BB12" s="356"/>
      <c r="BC12" s="356"/>
      <c r="BD12" s="356"/>
      <c r="BE12" s="356"/>
      <c r="BF12" s="356"/>
    </row>
    <row r="13" spans="1:59" ht="32.25" outlineLevel="1">
      <c r="A13" s="451">
        <v>0</v>
      </c>
      <c r="B13" s="452" t="s">
        <v>52</v>
      </c>
      <c r="C13" s="453" t="s">
        <v>53</v>
      </c>
      <c r="D13" s="171" t="s">
        <v>54</v>
      </c>
      <c r="E13" s="172">
        <v>44197</v>
      </c>
      <c r="F13" s="171" t="s">
        <v>54</v>
      </c>
      <c r="G13" s="172">
        <v>44197</v>
      </c>
      <c r="H13" s="171" t="s">
        <v>446</v>
      </c>
      <c r="I13" s="564">
        <v>60000</v>
      </c>
      <c r="J13" s="564">
        <v>150000</v>
      </c>
      <c r="K13" s="454" t="s">
        <v>55</v>
      </c>
      <c r="L13" s="454" t="s">
        <v>56</v>
      </c>
      <c r="M13" s="454" t="s">
        <v>447</v>
      </c>
      <c r="N13" s="455" t="s">
        <v>58</v>
      </c>
      <c r="O13" s="456">
        <f t="shared" ref="O13" si="1">IFERROR(IF(AND(S13="",T13=""),"",YEARFRAC(S13,T13)),"")</f>
        <v>7</v>
      </c>
      <c r="P13" s="457">
        <f>IF(T13="","",IF($N13&lt;S13,O13,IF($N13&gt;T13,0,YEARFRAC($N13,T13))))</f>
        <v>0</v>
      </c>
      <c r="Q13" s="457">
        <f t="shared" ref="Q13" si="2">IFERROR(IF(AND(U13="",V13=""),"",YEARFRAC(U13,V13)),"")</f>
        <v>10</v>
      </c>
      <c r="R13" s="457">
        <f t="shared" ref="R13" si="3">IF(V13="","",IF($N13&lt;U13,Q13,IF($N13&gt;V13,0,YEARFRAC($N13,V13))))</f>
        <v>0</v>
      </c>
      <c r="S13" s="458">
        <v>44197</v>
      </c>
      <c r="T13" s="458">
        <v>46753</v>
      </c>
      <c r="U13" s="458">
        <v>44197</v>
      </c>
      <c r="V13" s="458">
        <v>47849</v>
      </c>
      <c r="W13" s="459" t="s">
        <v>57</v>
      </c>
      <c r="X13" s="453" t="s">
        <v>61</v>
      </c>
      <c r="Y13" s="459" t="s">
        <v>60</v>
      </c>
      <c r="Z13" s="459" t="s">
        <v>57</v>
      </c>
      <c r="AA13" s="459" t="s">
        <v>57</v>
      </c>
      <c r="AB13" s="459" t="s">
        <v>60</v>
      </c>
      <c r="AC13" s="459" t="s">
        <v>57</v>
      </c>
      <c r="AD13" s="453" t="s">
        <v>61</v>
      </c>
      <c r="AE13" s="460" t="s">
        <v>57</v>
      </c>
      <c r="AF13" s="461">
        <v>68000000</v>
      </c>
      <c r="AG13" s="462">
        <v>1.4999999999999999E-2</v>
      </c>
      <c r="AH13" s="462">
        <v>8.0000000000000002E-3</v>
      </c>
      <c r="AI13" s="463">
        <v>0.02</v>
      </c>
      <c r="AJ13" s="461">
        <v>1020000</v>
      </c>
      <c r="AK13" s="464" t="s">
        <v>57</v>
      </c>
      <c r="AL13" s="461" t="s">
        <v>61</v>
      </c>
      <c r="AM13" s="460" t="s">
        <v>57</v>
      </c>
      <c r="AN13" s="189"/>
      <c r="AO13" s="189"/>
      <c r="AP13" s="189"/>
    </row>
    <row r="14" spans="1:59" ht="15.75" customHeight="1">
      <c r="A14" s="181"/>
      <c r="B14" s="182"/>
      <c r="C14" s="183"/>
      <c r="D14" s="164"/>
      <c r="E14" s="165"/>
      <c r="F14" s="164"/>
      <c r="G14" s="165"/>
      <c r="H14" s="164"/>
      <c r="I14" s="565"/>
      <c r="J14" s="565"/>
      <c r="K14" s="199"/>
      <c r="L14" s="199"/>
      <c r="M14" s="199"/>
      <c r="N14" s="465"/>
      <c r="O14" s="466"/>
      <c r="P14" s="467"/>
      <c r="Q14" s="467"/>
      <c r="R14" s="467"/>
      <c r="S14" s="439"/>
      <c r="T14" s="439"/>
      <c r="U14" s="439"/>
      <c r="V14" s="439"/>
      <c r="W14" s="468"/>
      <c r="X14" s="183"/>
      <c r="Y14" s="468"/>
      <c r="Z14" s="468"/>
      <c r="AA14" s="468"/>
      <c r="AB14" s="468"/>
      <c r="AC14" s="468"/>
      <c r="AD14" s="183"/>
      <c r="AE14" s="468"/>
      <c r="AF14" s="470"/>
      <c r="AG14" s="563"/>
      <c r="AH14" s="563"/>
      <c r="AI14" s="563"/>
      <c r="AJ14" s="470"/>
      <c r="AK14" s="437"/>
      <c r="AL14" s="470"/>
      <c r="AM14" s="469"/>
      <c r="AN14" s="189"/>
      <c r="AO14" s="189"/>
      <c r="AP14" s="189"/>
    </row>
    <row r="15" spans="1:59" ht="15.75">
      <c r="A15" s="181"/>
      <c r="B15" s="182"/>
      <c r="C15" s="437"/>
      <c r="D15" s="164"/>
      <c r="E15" s="165"/>
      <c r="F15" s="164"/>
      <c r="G15" s="165"/>
      <c r="H15" s="164"/>
      <c r="I15" s="565"/>
      <c r="J15" s="565"/>
      <c r="K15" s="199"/>
      <c r="L15" s="199"/>
      <c r="M15" s="199"/>
      <c r="N15" s="465"/>
      <c r="O15" s="473"/>
      <c r="P15" s="474"/>
      <c r="Q15" s="474"/>
      <c r="R15" s="474"/>
      <c r="S15" s="439"/>
      <c r="T15" s="439"/>
      <c r="U15" s="439"/>
      <c r="V15" s="439"/>
      <c r="W15" s="468"/>
      <c r="X15" s="183"/>
      <c r="Y15" s="468"/>
      <c r="Z15" s="468"/>
      <c r="AA15" s="468"/>
      <c r="AB15" s="468"/>
      <c r="AC15" s="468"/>
      <c r="AD15" s="183"/>
      <c r="AE15" s="468"/>
      <c r="AF15" s="470"/>
      <c r="AG15" s="563"/>
      <c r="AH15" s="563"/>
      <c r="AI15" s="563"/>
      <c r="AJ15" s="470"/>
      <c r="AK15" s="437"/>
      <c r="AL15" s="470"/>
      <c r="AM15" s="469"/>
      <c r="AN15" s="189"/>
      <c r="AO15" s="189"/>
      <c r="AP15" s="189"/>
    </row>
    <row r="16" spans="1:59" ht="15.75">
      <c r="A16" s="181"/>
      <c r="B16" s="182"/>
      <c r="C16" s="437"/>
      <c r="D16" s="164"/>
      <c r="E16" s="165"/>
      <c r="F16" s="164"/>
      <c r="G16" s="165"/>
      <c r="H16" s="164"/>
      <c r="I16" s="565"/>
      <c r="J16" s="565"/>
      <c r="K16" s="199"/>
      <c r="L16" s="199"/>
      <c r="M16" s="199"/>
      <c r="N16" s="465"/>
      <c r="O16" s="473"/>
      <c r="P16" s="474"/>
      <c r="Q16" s="474"/>
      <c r="R16" s="474"/>
      <c r="S16" s="439"/>
      <c r="T16" s="439"/>
      <c r="U16" s="439"/>
      <c r="V16" s="439"/>
      <c r="W16" s="468"/>
      <c r="X16" s="183"/>
      <c r="Y16" s="468"/>
      <c r="Z16" s="468"/>
      <c r="AA16" s="468"/>
      <c r="AB16" s="468"/>
      <c r="AC16" s="468"/>
      <c r="AD16" s="183"/>
      <c r="AE16" s="468"/>
      <c r="AF16" s="470"/>
      <c r="AG16" s="563"/>
      <c r="AH16" s="563"/>
      <c r="AI16" s="563"/>
      <c r="AJ16" s="470"/>
      <c r="AK16" s="437"/>
      <c r="AL16" s="470"/>
      <c r="AM16" s="469"/>
      <c r="AN16" s="189"/>
      <c r="AO16" s="189"/>
      <c r="AP16" s="189"/>
    </row>
    <row r="17" spans="1:42" ht="15.75">
      <c r="A17" s="181"/>
      <c r="B17" s="182"/>
      <c r="C17" s="437"/>
      <c r="D17" s="164"/>
      <c r="E17" s="165"/>
      <c r="F17" s="164"/>
      <c r="G17" s="165"/>
      <c r="H17" s="164"/>
      <c r="I17" s="565"/>
      <c r="J17" s="565"/>
      <c r="K17" s="199"/>
      <c r="L17" s="199"/>
      <c r="M17" s="199"/>
      <c r="N17" s="465"/>
      <c r="O17" s="473"/>
      <c r="P17" s="474"/>
      <c r="Q17" s="474"/>
      <c r="R17" s="474"/>
      <c r="S17" s="439"/>
      <c r="T17" s="439"/>
      <c r="U17" s="439"/>
      <c r="V17" s="439"/>
      <c r="W17" s="468"/>
      <c r="X17" s="183"/>
      <c r="Y17" s="468"/>
      <c r="Z17" s="468"/>
      <c r="AA17" s="468"/>
      <c r="AB17" s="468"/>
      <c r="AC17" s="468"/>
      <c r="AD17" s="183"/>
      <c r="AE17" s="468"/>
      <c r="AF17" s="470"/>
      <c r="AG17" s="563"/>
      <c r="AH17" s="563"/>
      <c r="AI17" s="563"/>
      <c r="AJ17" s="470"/>
      <c r="AK17" s="437"/>
      <c r="AL17" s="470"/>
      <c r="AM17" s="469"/>
      <c r="AN17" s="189"/>
      <c r="AO17" s="189"/>
      <c r="AP17" s="189"/>
    </row>
    <row r="18" spans="1:42" ht="15.75">
      <c r="A18" s="181"/>
      <c r="B18" s="182"/>
      <c r="C18" s="437"/>
      <c r="D18" s="164"/>
      <c r="E18" s="165"/>
      <c r="F18" s="164"/>
      <c r="G18" s="165"/>
      <c r="H18" s="164"/>
      <c r="I18" s="565"/>
      <c r="J18" s="565"/>
      <c r="K18" s="199"/>
      <c r="L18" s="199"/>
      <c r="M18" s="199"/>
      <c r="N18" s="465"/>
      <c r="O18" s="473"/>
      <c r="P18" s="474"/>
      <c r="Q18" s="474"/>
      <c r="R18" s="474"/>
      <c r="S18" s="439"/>
      <c r="T18" s="439"/>
      <c r="U18" s="439"/>
      <c r="V18" s="439"/>
      <c r="W18" s="468"/>
      <c r="X18" s="183"/>
      <c r="Y18" s="468"/>
      <c r="Z18" s="468"/>
      <c r="AA18" s="468"/>
      <c r="AB18" s="468"/>
      <c r="AC18" s="468"/>
      <c r="AD18" s="183"/>
      <c r="AE18" s="468"/>
      <c r="AF18" s="470"/>
      <c r="AG18" s="563"/>
      <c r="AH18" s="563"/>
      <c r="AI18" s="563"/>
      <c r="AJ18" s="470"/>
      <c r="AK18" s="437"/>
      <c r="AL18" s="470"/>
      <c r="AM18" s="469"/>
      <c r="AN18" s="189"/>
      <c r="AO18" s="189"/>
      <c r="AP18" s="189"/>
    </row>
    <row r="19" spans="1:42" ht="15.75">
      <c r="A19" s="181"/>
      <c r="B19" s="182"/>
      <c r="C19" s="437"/>
      <c r="D19" s="164"/>
      <c r="E19" s="165"/>
      <c r="F19" s="164"/>
      <c r="G19" s="165"/>
      <c r="H19" s="164"/>
      <c r="I19" s="565"/>
      <c r="J19" s="565"/>
      <c r="K19" s="199"/>
      <c r="L19" s="199"/>
      <c r="M19" s="199"/>
      <c r="N19" s="465"/>
      <c r="O19" s="473"/>
      <c r="P19" s="474"/>
      <c r="Q19" s="474"/>
      <c r="R19" s="474"/>
      <c r="S19" s="439"/>
      <c r="T19" s="439"/>
      <c r="U19" s="439"/>
      <c r="V19" s="439"/>
      <c r="W19" s="468"/>
      <c r="X19" s="183"/>
      <c r="Y19" s="468"/>
      <c r="Z19" s="468"/>
      <c r="AA19" s="468"/>
      <c r="AB19" s="468"/>
      <c r="AC19" s="468"/>
      <c r="AD19" s="183"/>
      <c r="AE19" s="468"/>
      <c r="AF19" s="470"/>
      <c r="AG19" s="563"/>
      <c r="AH19" s="563"/>
      <c r="AI19" s="563"/>
      <c r="AJ19" s="470"/>
      <c r="AK19" s="437"/>
      <c r="AL19" s="470"/>
      <c r="AM19" s="469"/>
      <c r="AN19" s="189"/>
      <c r="AO19" s="189"/>
      <c r="AP19" s="189"/>
    </row>
    <row r="20" spans="1:42" ht="15.75">
      <c r="A20" s="181"/>
      <c r="B20" s="182"/>
      <c r="C20" s="437"/>
      <c r="D20" s="164"/>
      <c r="E20" s="165"/>
      <c r="F20" s="164"/>
      <c r="G20" s="165"/>
      <c r="H20" s="164"/>
      <c r="I20" s="565"/>
      <c r="J20" s="565"/>
      <c r="K20" s="199"/>
      <c r="L20" s="199"/>
      <c r="M20" s="199"/>
      <c r="N20" s="465"/>
      <c r="O20" s="473"/>
      <c r="P20" s="474"/>
      <c r="Q20" s="474"/>
      <c r="R20" s="474"/>
      <c r="S20" s="439"/>
      <c r="T20" s="439"/>
      <c r="U20" s="439"/>
      <c r="V20" s="439"/>
      <c r="W20" s="468"/>
      <c r="X20" s="183"/>
      <c r="Y20" s="468"/>
      <c r="Z20" s="468"/>
      <c r="AA20" s="468"/>
      <c r="AB20" s="468"/>
      <c r="AC20" s="468"/>
      <c r="AD20" s="183"/>
      <c r="AE20" s="468"/>
      <c r="AF20" s="470"/>
      <c r="AG20" s="563"/>
      <c r="AH20" s="563"/>
      <c r="AI20" s="563"/>
      <c r="AJ20" s="470"/>
      <c r="AK20" s="437"/>
      <c r="AL20" s="470"/>
      <c r="AM20" s="469"/>
      <c r="AN20" s="189"/>
      <c r="AO20" s="189"/>
      <c r="AP20" s="189"/>
    </row>
    <row r="21" spans="1:42" ht="15.75">
      <c r="A21" s="181"/>
      <c r="B21" s="182"/>
      <c r="C21" s="437"/>
      <c r="D21" s="164"/>
      <c r="E21" s="165"/>
      <c r="F21" s="164"/>
      <c r="G21" s="165"/>
      <c r="H21" s="164"/>
      <c r="I21" s="565"/>
      <c r="J21" s="565"/>
      <c r="K21" s="199"/>
      <c r="L21" s="199"/>
      <c r="M21" s="199"/>
      <c r="N21" s="465"/>
      <c r="O21" s="473"/>
      <c r="P21" s="474"/>
      <c r="Q21" s="474"/>
      <c r="R21" s="474"/>
      <c r="S21" s="439"/>
      <c r="T21" s="439"/>
      <c r="U21" s="439"/>
      <c r="V21" s="439"/>
      <c r="W21" s="468"/>
      <c r="X21" s="183"/>
      <c r="Y21" s="468"/>
      <c r="Z21" s="468"/>
      <c r="AA21" s="468"/>
      <c r="AB21" s="468"/>
      <c r="AC21" s="468"/>
      <c r="AD21" s="183"/>
      <c r="AE21" s="468"/>
      <c r="AF21" s="470"/>
      <c r="AG21" s="563"/>
      <c r="AH21" s="563"/>
      <c r="AI21" s="563"/>
      <c r="AJ21" s="470"/>
      <c r="AK21" s="437"/>
      <c r="AL21" s="470"/>
      <c r="AM21" s="469"/>
      <c r="AN21" s="189"/>
      <c r="AO21" s="189"/>
      <c r="AP21" s="189"/>
    </row>
    <row r="22" spans="1:42" ht="15.75">
      <c r="A22" s="181"/>
      <c r="B22" s="182"/>
      <c r="C22" s="437"/>
      <c r="D22" s="164"/>
      <c r="E22" s="165"/>
      <c r="F22" s="164"/>
      <c r="G22" s="165"/>
      <c r="H22" s="164"/>
      <c r="I22" s="565"/>
      <c r="J22" s="565"/>
      <c r="K22" s="199"/>
      <c r="L22" s="199"/>
      <c r="M22" s="199"/>
      <c r="N22" s="465"/>
      <c r="O22" s="473"/>
      <c r="P22" s="474"/>
      <c r="Q22" s="474"/>
      <c r="R22" s="474"/>
      <c r="S22" s="439"/>
      <c r="T22" s="439"/>
      <c r="U22" s="439"/>
      <c r="V22" s="439"/>
      <c r="W22" s="468"/>
      <c r="X22" s="183"/>
      <c r="Y22" s="468"/>
      <c r="Z22" s="468"/>
      <c r="AA22" s="468"/>
      <c r="AB22" s="468"/>
      <c r="AC22" s="468"/>
      <c r="AD22" s="183"/>
      <c r="AE22" s="468"/>
      <c r="AF22" s="470"/>
      <c r="AG22" s="563"/>
      <c r="AH22" s="563"/>
      <c r="AI22" s="563"/>
      <c r="AJ22" s="470"/>
      <c r="AK22" s="437"/>
      <c r="AL22" s="470"/>
      <c r="AM22" s="469"/>
      <c r="AN22" s="189"/>
      <c r="AO22" s="189"/>
      <c r="AP22" s="189"/>
    </row>
    <row r="23" spans="1:42" ht="15.75">
      <c r="A23" s="181"/>
      <c r="B23" s="182"/>
      <c r="C23" s="437"/>
      <c r="D23" s="164"/>
      <c r="E23" s="165"/>
      <c r="F23" s="164"/>
      <c r="G23" s="165"/>
      <c r="H23" s="164"/>
      <c r="I23" s="565"/>
      <c r="J23" s="565"/>
      <c r="K23" s="199"/>
      <c r="L23" s="199"/>
      <c r="M23" s="199"/>
      <c r="N23" s="465"/>
      <c r="O23" s="473"/>
      <c r="P23" s="474"/>
      <c r="Q23" s="474"/>
      <c r="R23" s="474"/>
      <c r="S23" s="439"/>
      <c r="T23" s="439"/>
      <c r="U23" s="439"/>
      <c r="V23" s="439"/>
      <c r="W23" s="468"/>
      <c r="X23" s="183"/>
      <c r="Y23" s="468"/>
      <c r="Z23" s="468"/>
      <c r="AA23" s="468"/>
      <c r="AB23" s="468"/>
      <c r="AC23" s="468"/>
      <c r="AD23" s="183"/>
      <c r="AE23" s="468"/>
      <c r="AF23" s="470"/>
      <c r="AG23" s="563"/>
      <c r="AH23" s="563"/>
      <c r="AI23" s="563"/>
      <c r="AJ23" s="470"/>
      <c r="AK23" s="437"/>
      <c r="AL23" s="470"/>
      <c r="AM23" s="469"/>
      <c r="AN23" s="189"/>
      <c r="AO23" s="189"/>
      <c r="AP23" s="189"/>
    </row>
    <row r="24" spans="1:42" ht="15.75">
      <c r="A24" s="181"/>
      <c r="B24" s="182"/>
      <c r="C24" s="437"/>
      <c r="D24" s="164"/>
      <c r="E24" s="165"/>
      <c r="F24" s="164"/>
      <c r="G24" s="165"/>
      <c r="H24" s="164"/>
      <c r="I24" s="565"/>
      <c r="J24" s="565"/>
      <c r="K24" s="199"/>
      <c r="L24" s="199"/>
      <c r="M24" s="199"/>
      <c r="N24" s="465"/>
      <c r="O24" s="473"/>
      <c r="P24" s="474"/>
      <c r="Q24" s="474"/>
      <c r="R24" s="474"/>
      <c r="S24" s="439"/>
      <c r="T24" s="439"/>
      <c r="U24" s="439"/>
      <c r="V24" s="439"/>
      <c r="W24" s="468"/>
      <c r="X24" s="183"/>
      <c r="Y24" s="468"/>
      <c r="Z24" s="468"/>
      <c r="AA24" s="468"/>
      <c r="AB24" s="468"/>
      <c r="AC24" s="468"/>
      <c r="AD24" s="183"/>
      <c r="AE24" s="468"/>
      <c r="AF24" s="470"/>
      <c r="AG24" s="563"/>
      <c r="AH24" s="563"/>
      <c r="AI24" s="563"/>
      <c r="AJ24" s="470"/>
      <c r="AK24" s="437"/>
      <c r="AL24" s="470"/>
      <c r="AM24" s="469"/>
      <c r="AN24" s="189"/>
      <c r="AO24" s="189"/>
      <c r="AP24" s="189"/>
    </row>
    <row r="25" spans="1:42" ht="15.75">
      <c r="A25" s="181"/>
      <c r="B25" s="182"/>
      <c r="C25" s="437"/>
      <c r="D25" s="164"/>
      <c r="E25" s="165"/>
      <c r="F25" s="164"/>
      <c r="G25" s="165"/>
      <c r="H25" s="164"/>
      <c r="I25" s="565"/>
      <c r="J25" s="565"/>
      <c r="K25" s="199"/>
      <c r="L25" s="199"/>
      <c r="M25" s="199"/>
      <c r="N25" s="465"/>
      <c r="O25" s="473"/>
      <c r="P25" s="474"/>
      <c r="Q25" s="474"/>
      <c r="R25" s="474"/>
      <c r="S25" s="439"/>
      <c r="T25" s="439"/>
      <c r="U25" s="439"/>
      <c r="V25" s="439"/>
      <c r="W25" s="468"/>
      <c r="X25" s="183"/>
      <c r="Y25" s="468"/>
      <c r="Z25" s="468"/>
      <c r="AA25" s="468"/>
      <c r="AB25" s="468"/>
      <c r="AC25" s="468"/>
      <c r="AD25" s="183"/>
      <c r="AE25" s="468"/>
      <c r="AF25" s="470"/>
      <c r="AG25" s="563"/>
      <c r="AH25" s="563"/>
      <c r="AI25" s="563"/>
      <c r="AJ25" s="470"/>
      <c r="AK25" s="437"/>
      <c r="AL25" s="470"/>
      <c r="AM25" s="469"/>
      <c r="AN25" s="189"/>
      <c r="AO25" s="189"/>
      <c r="AP25" s="189"/>
    </row>
    <row r="26" spans="1:42" ht="15.75">
      <c r="A26" s="181"/>
      <c r="B26" s="182"/>
      <c r="C26" s="437"/>
      <c r="D26" s="164"/>
      <c r="E26" s="165"/>
      <c r="F26" s="164"/>
      <c r="G26" s="165"/>
      <c r="H26" s="164"/>
      <c r="I26" s="565"/>
      <c r="J26" s="565"/>
      <c r="K26" s="199"/>
      <c r="L26" s="199"/>
      <c r="M26" s="199"/>
      <c r="N26" s="465"/>
      <c r="O26" s="473"/>
      <c r="P26" s="474"/>
      <c r="Q26" s="474"/>
      <c r="R26" s="474"/>
      <c r="S26" s="439"/>
      <c r="T26" s="439"/>
      <c r="U26" s="439"/>
      <c r="V26" s="439"/>
      <c r="W26" s="468"/>
      <c r="X26" s="183"/>
      <c r="Y26" s="468"/>
      <c r="Z26" s="468"/>
      <c r="AA26" s="468"/>
      <c r="AB26" s="468"/>
      <c r="AC26" s="468"/>
      <c r="AD26" s="183"/>
      <c r="AE26" s="468"/>
      <c r="AF26" s="470"/>
      <c r="AG26" s="563"/>
      <c r="AH26" s="563"/>
      <c r="AI26" s="563"/>
      <c r="AJ26" s="470"/>
      <c r="AK26" s="437"/>
      <c r="AL26" s="470"/>
      <c r="AM26" s="469"/>
      <c r="AN26" s="189"/>
      <c r="AO26" s="189"/>
      <c r="AP26" s="189"/>
    </row>
    <row r="27" spans="1:42" ht="15.75">
      <c r="A27" s="181"/>
      <c r="B27" s="182"/>
      <c r="C27" s="437"/>
      <c r="D27" s="164"/>
      <c r="E27" s="165"/>
      <c r="F27" s="164"/>
      <c r="G27" s="165"/>
      <c r="H27" s="164"/>
      <c r="I27" s="565"/>
      <c r="J27" s="565"/>
      <c r="K27" s="199"/>
      <c r="L27" s="199"/>
      <c r="M27" s="199"/>
      <c r="N27" s="465"/>
      <c r="O27" s="473"/>
      <c r="P27" s="474"/>
      <c r="Q27" s="474"/>
      <c r="R27" s="474"/>
      <c r="S27" s="439"/>
      <c r="T27" s="439"/>
      <c r="U27" s="439"/>
      <c r="V27" s="439"/>
      <c r="W27" s="468"/>
      <c r="X27" s="183"/>
      <c r="Y27" s="468"/>
      <c r="Z27" s="468"/>
      <c r="AA27" s="468"/>
      <c r="AB27" s="468"/>
      <c r="AC27" s="468"/>
      <c r="AD27" s="183"/>
      <c r="AE27" s="468"/>
      <c r="AF27" s="470"/>
      <c r="AG27" s="563"/>
      <c r="AH27" s="563"/>
      <c r="AI27" s="563"/>
      <c r="AJ27" s="470"/>
      <c r="AK27" s="437"/>
      <c r="AL27" s="470"/>
      <c r="AM27" s="469"/>
      <c r="AN27" s="189"/>
      <c r="AO27" s="189"/>
      <c r="AP27" s="189"/>
    </row>
    <row r="28" spans="1:42" ht="15.75">
      <c r="A28" s="181"/>
      <c r="B28" s="182"/>
      <c r="C28" s="437"/>
      <c r="D28" s="164"/>
      <c r="E28" s="165"/>
      <c r="F28" s="164"/>
      <c r="G28" s="165"/>
      <c r="H28" s="164"/>
      <c r="I28" s="568"/>
      <c r="J28" s="568"/>
      <c r="K28" s="199"/>
      <c r="L28" s="199"/>
      <c r="M28" s="199"/>
      <c r="N28" s="465"/>
      <c r="O28" s="473"/>
      <c r="P28" s="474"/>
      <c r="Q28" s="474"/>
      <c r="R28" s="474"/>
      <c r="S28" s="439"/>
      <c r="T28" s="439"/>
      <c r="U28" s="439"/>
      <c r="V28" s="439"/>
      <c r="W28" s="468"/>
      <c r="X28" s="183"/>
      <c r="Y28" s="468"/>
      <c r="Z28" s="468"/>
      <c r="AA28" s="468"/>
      <c r="AB28" s="468"/>
      <c r="AC28" s="468"/>
      <c r="AD28" s="183"/>
      <c r="AE28" s="468"/>
      <c r="AF28" s="470"/>
      <c r="AG28" s="563"/>
      <c r="AH28" s="563"/>
      <c r="AI28" s="563"/>
      <c r="AJ28" s="470"/>
      <c r="AK28" s="437"/>
      <c r="AL28" s="470"/>
      <c r="AM28" s="469"/>
      <c r="AN28" s="189"/>
      <c r="AO28" s="189"/>
      <c r="AP28" s="189"/>
    </row>
    <row r="29" spans="1:42" ht="16.5" hidden="1" customHeight="1">
      <c r="A29" s="181"/>
      <c r="B29" s="182"/>
      <c r="C29" s="437"/>
      <c r="D29" s="164"/>
      <c r="E29" s="165"/>
      <c r="F29" s="164"/>
      <c r="G29" s="165"/>
      <c r="H29" s="257"/>
      <c r="I29" s="566"/>
      <c r="J29" s="566"/>
      <c r="K29" s="199"/>
      <c r="L29" s="199"/>
      <c r="M29" s="472"/>
      <c r="N29" s="465"/>
      <c r="O29" s="475" t="str">
        <f t="shared" ref="O29:O44" si="4">IFERROR(IF(AND(S29="",T29=""),"",YEARFRAC(S29,T29)),"")</f>
        <v/>
      </c>
      <c r="P29" s="442" t="str">
        <f t="shared" ref="P29:P43" si="5">IF(T29="","",IF(OR(T29&lt;=N29,T29&lt;=DATE(2021,4,10),T29="N/A",T29="NA",T29="N.A.",T29="N.A"),0,YEARFRAC(N29,T29)))</f>
        <v/>
      </c>
      <c r="Q29" s="442" t="str">
        <f t="shared" ref="Q29:Q44" si="6">IFERROR(IF(AND(U29="",V29=""),"",YEARFRAC(U29,V29)),"")</f>
        <v/>
      </c>
      <c r="R29" s="442" t="str">
        <f t="shared" ref="R29:R44" si="7">IF(V29="","",IF($N29&lt;U29,Q29,IF($N29&gt;V29,0,YEARFRAC($N29,V29))))</f>
        <v/>
      </c>
      <c r="S29" s="439"/>
      <c r="T29" s="439"/>
      <c r="U29" s="199"/>
      <c r="V29" s="439"/>
      <c r="W29" s="468"/>
      <c r="X29" s="468"/>
      <c r="Y29" s="468"/>
      <c r="Z29" s="468"/>
      <c r="AA29" s="468"/>
      <c r="AB29" s="468"/>
      <c r="AC29" s="468"/>
      <c r="AD29" s="439"/>
      <c r="AE29" s="469"/>
      <c r="AF29" s="437"/>
      <c r="AG29" s="437"/>
      <c r="AH29" s="437"/>
      <c r="AI29" s="437"/>
      <c r="AJ29" s="437"/>
      <c r="AK29" s="468"/>
      <c r="AL29" s="471"/>
      <c r="AM29" s="469"/>
      <c r="AN29" s="189"/>
      <c r="AO29" s="189"/>
      <c r="AP29" s="189"/>
    </row>
    <row r="30" spans="1:42" ht="19.5" customHeight="1">
      <c r="A30" s="445" t="s">
        <v>63</v>
      </c>
      <c r="B30" s="446"/>
      <c r="C30" s="447"/>
      <c r="D30" s="447"/>
      <c r="E30" s="448"/>
      <c r="F30" s="447"/>
      <c r="G30" s="448"/>
      <c r="H30" s="448"/>
      <c r="I30" s="567">
        <f>IFERROR(SUBTOTAL(109,I13:I29),"")</f>
        <v>60000</v>
      </c>
      <c r="J30" s="567">
        <f>IFERROR(SUBTOTAL(109,J13:J29),"")</f>
        <v>150000</v>
      </c>
      <c r="K30" s="446"/>
      <c r="L30" s="446"/>
      <c r="M30" s="476"/>
      <c r="N30" s="477"/>
      <c r="O30" s="478">
        <f>IFERROR(SUBTOTAL(109,O13:O29),"")</f>
        <v>7</v>
      </c>
      <c r="P30" s="449">
        <f>IFERROR(SUBTOTAL(109,P13:P29),"")</f>
        <v>0</v>
      </c>
      <c r="Q30" s="449">
        <f>IFERROR(SUBTOTAL(109,Q13:Q29),"")</f>
        <v>10</v>
      </c>
      <c r="R30" s="449">
        <f>IFERROR(SUBTOTAL(109,R13:R29),"")</f>
        <v>0</v>
      </c>
      <c r="S30" s="448"/>
      <c r="T30" s="448"/>
      <c r="U30" s="448"/>
      <c r="V30" s="448"/>
      <c r="W30" s="448"/>
      <c r="X30" s="448"/>
      <c r="Y30" s="448"/>
      <c r="Z30" s="448"/>
      <c r="AA30" s="448"/>
      <c r="AB30" s="448"/>
      <c r="AC30" s="448"/>
      <c r="AD30" s="448"/>
      <c r="AE30" s="448"/>
      <c r="AF30" s="479">
        <f t="shared" ref="AF30" si="8">IFERROR(SUBTOTAL(109,AF13:AF29),"")</f>
        <v>68000000</v>
      </c>
      <c r="AG30" s="447"/>
      <c r="AH30" s="447"/>
      <c r="AI30" s="447"/>
      <c r="AJ30" s="479">
        <f t="shared" ref="AJ30" si="9">IFERROR(SUBTOTAL(109,AJ13:AJ29),"")</f>
        <v>1020000</v>
      </c>
      <c r="AK30" s="480"/>
      <c r="AL30" s="479">
        <f>IFERROR(SUBTOTAL(109,AL13:AL29),"")</f>
        <v>0</v>
      </c>
      <c r="AM30" s="448"/>
      <c r="AN30" s="189"/>
      <c r="AO30" s="189"/>
      <c r="AP30" s="189"/>
    </row>
    <row r="31" spans="1:42" ht="19.5" customHeight="1">
      <c r="A31" s="272"/>
      <c r="B31" s="272"/>
      <c r="C31" s="99"/>
      <c r="D31" s="99"/>
      <c r="E31" s="99"/>
      <c r="F31" s="99"/>
      <c r="G31" s="99"/>
      <c r="H31" s="99"/>
      <c r="I31" s="99"/>
      <c r="J31" s="99"/>
      <c r="K31" s="98"/>
      <c r="L31" s="98"/>
      <c r="M31" s="98"/>
      <c r="N31" s="98"/>
      <c r="O31" s="98"/>
      <c r="P31" s="98"/>
      <c r="Q31" s="98"/>
      <c r="R31" s="98"/>
      <c r="S31" s="98"/>
      <c r="T31" s="98"/>
      <c r="U31" s="98"/>
      <c r="V31" s="98"/>
      <c r="W31" s="98"/>
      <c r="X31" s="98"/>
      <c r="Y31" s="98"/>
      <c r="Z31" s="98"/>
      <c r="AA31" s="98"/>
      <c r="AB31" s="98"/>
      <c r="AC31" s="98"/>
      <c r="AD31" s="98"/>
      <c r="AE31" s="99"/>
      <c r="AF31" s="99"/>
      <c r="AG31" s="99"/>
      <c r="AH31" s="99"/>
      <c r="AI31" s="99"/>
      <c r="AJ31" s="99"/>
      <c r="AK31" s="98"/>
      <c r="AL31" s="98"/>
      <c r="AM31" s="98"/>
    </row>
    <row r="32" spans="1:42" ht="15.75">
      <c r="A32" s="99"/>
      <c r="B32" s="99"/>
      <c r="C32" s="99"/>
      <c r="D32" s="99"/>
      <c r="E32" s="99"/>
      <c r="F32" s="99"/>
      <c r="G32" s="99"/>
      <c r="H32" s="99"/>
      <c r="I32" s="99"/>
      <c r="J32" s="99"/>
      <c r="K32" s="99"/>
      <c r="L32" s="99"/>
      <c r="M32" s="99"/>
      <c r="N32" s="99"/>
      <c r="O32" s="99"/>
      <c r="P32" s="99"/>
      <c r="Q32" s="99"/>
      <c r="R32" s="99"/>
      <c r="S32" s="98"/>
      <c r="T32" s="98"/>
      <c r="U32" s="98"/>
      <c r="V32" s="98"/>
      <c r="W32" s="98"/>
      <c r="X32" s="98"/>
      <c r="Y32" s="98"/>
      <c r="Z32" s="98"/>
      <c r="AA32" s="98"/>
      <c r="AB32" s="98"/>
      <c r="AC32" s="98"/>
      <c r="AD32" s="98"/>
      <c r="AE32" s="99"/>
      <c r="AF32" s="99"/>
      <c r="AG32" s="99"/>
      <c r="AH32" s="99"/>
      <c r="AI32" s="99"/>
      <c r="AJ32" s="99"/>
      <c r="AK32" s="98"/>
      <c r="AL32" s="98"/>
      <c r="AM32" s="98"/>
    </row>
    <row r="33" spans="1:39" ht="15.75">
      <c r="A33" s="272" t="s">
        <v>65</v>
      </c>
      <c r="B33" s="272"/>
      <c r="C33" s="99"/>
      <c r="D33" s="99"/>
      <c r="E33" s="99"/>
      <c r="F33" s="99"/>
      <c r="G33" s="99"/>
      <c r="H33" s="99"/>
      <c r="I33" s="99"/>
      <c r="J33" s="99"/>
      <c r="K33" s="95"/>
      <c r="L33" s="95"/>
      <c r="M33" s="95"/>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row>
    <row r="34" spans="1:39" ht="15.75">
      <c r="A34" s="596"/>
      <c r="B34" s="774"/>
      <c r="C34" s="774"/>
      <c r="D34" s="774"/>
      <c r="E34" s="775"/>
      <c r="F34" s="98"/>
      <c r="G34" s="98"/>
      <c r="H34" s="98"/>
      <c r="I34" s="98"/>
      <c r="J34" s="98"/>
      <c r="K34" s="98"/>
      <c r="L34" s="98"/>
      <c r="M34" s="98"/>
      <c r="N34" s="98"/>
      <c r="O34" s="98"/>
      <c r="P34" s="98"/>
      <c r="Q34" s="98"/>
      <c r="R34" s="98"/>
      <c r="S34" s="99"/>
      <c r="T34" s="99"/>
      <c r="U34" s="99"/>
      <c r="V34" s="99"/>
      <c r="W34" s="99"/>
      <c r="X34" s="99"/>
      <c r="Y34" s="99"/>
      <c r="Z34" s="99"/>
      <c r="AA34" s="99"/>
      <c r="AB34" s="99"/>
      <c r="AC34" s="99"/>
      <c r="AD34" s="99"/>
      <c r="AE34" s="234"/>
      <c r="AF34" s="234"/>
      <c r="AG34" s="234"/>
      <c r="AH34" s="234"/>
      <c r="AI34" s="234"/>
      <c r="AJ34" s="234"/>
      <c r="AK34" s="99"/>
      <c r="AL34" s="99"/>
      <c r="AM34" s="99"/>
    </row>
    <row r="35" spans="1:39" ht="15.75">
      <c r="A35" s="596"/>
      <c r="B35" s="774"/>
      <c r="C35" s="774"/>
      <c r="D35" s="774"/>
      <c r="E35" s="775"/>
      <c r="F35" s="98"/>
      <c r="G35" s="98"/>
      <c r="H35" s="98"/>
      <c r="I35" s="98"/>
      <c r="J35" s="98"/>
      <c r="K35" s="98"/>
      <c r="L35" s="98"/>
      <c r="M35" s="98"/>
      <c r="N35" s="98"/>
      <c r="O35" s="98"/>
      <c r="P35" s="98"/>
      <c r="Q35" s="98"/>
      <c r="R35" s="98"/>
      <c r="S35" s="99"/>
      <c r="T35" s="99"/>
      <c r="U35" s="99"/>
      <c r="V35" s="99"/>
      <c r="W35" s="99"/>
      <c r="X35" s="99"/>
      <c r="Y35" s="99"/>
      <c r="Z35" s="99"/>
      <c r="AA35" s="99"/>
      <c r="AB35" s="99"/>
      <c r="AC35" s="99"/>
      <c r="AD35" s="99"/>
      <c r="AE35" s="234"/>
      <c r="AF35" s="234"/>
      <c r="AG35" s="234"/>
      <c r="AH35" s="234"/>
      <c r="AI35" s="234"/>
      <c r="AJ35" s="234"/>
      <c r="AK35" s="99"/>
      <c r="AL35" s="99"/>
      <c r="AM35" s="99"/>
    </row>
    <row r="36" spans="1:39" ht="15.75">
      <c r="A36" s="562"/>
      <c r="B36" s="380"/>
      <c r="C36" s="380"/>
      <c r="D36" s="380"/>
      <c r="E36" s="380"/>
      <c r="F36" s="98"/>
      <c r="G36" s="98"/>
      <c r="H36" s="98"/>
      <c r="I36" s="98"/>
      <c r="J36" s="98"/>
      <c r="K36" s="98"/>
      <c r="L36" s="98"/>
      <c r="M36" s="98"/>
      <c r="N36" s="98"/>
      <c r="O36" s="98"/>
      <c r="P36" s="98"/>
      <c r="Q36" s="98"/>
      <c r="R36" s="98"/>
      <c r="S36" s="99"/>
      <c r="T36" s="99"/>
      <c r="U36" s="99"/>
      <c r="V36" s="99"/>
      <c r="W36" s="99"/>
      <c r="X36" s="99"/>
      <c r="Y36" s="99"/>
      <c r="Z36" s="99"/>
      <c r="AA36" s="99"/>
      <c r="AB36" s="99"/>
      <c r="AC36" s="99"/>
      <c r="AD36" s="99"/>
      <c r="AE36" s="234"/>
      <c r="AF36" s="234"/>
      <c r="AG36" s="234"/>
      <c r="AH36" s="234"/>
      <c r="AI36" s="234"/>
      <c r="AJ36" s="234"/>
      <c r="AK36" s="99"/>
      <c r="AL36" s="99"/>
      <c r="AM36" s="99"/>
    </row>
    <row r="37" spans="1:39" ht="15.75">
      <c r="A37" s="98"/>
      <c r="B37" s="99"/>
      <c r="C37" s="99"/>
      <c r="D37" s="99"/>
      <c r="E37" s="99"/>
      <c r="F37" s="98"/>
      <c r="G37" s="98"/>
      <c r="H37" s="98"/>
      <c r="I37" s="98"/>
      <c r="J37" s="98"/>
      <c r="K37" s="98"/>
      <c r="L37" s="98"/>
      <c r="M37" s="98"/>
      <c r="N37" s="98"/>
      <c r="O37" s="98"/>
      <c r="P37" s="98"/>
      <c r="Q37" s="98"/>
      <c r="R37" s="98"/>
      <c r="S37" s="99"/>
      <c r="T37" s="99"/>
      <c r="U37" s="99"/>
      <c r="V37" s="99"/>
      <c r="W37" s="99"/>
      <c r="X37" s="99"/>
      <c r="Y37" s="99"/>
      <c r="Z37" s="99"/>
      <c r="AA37" s="99"/>
      <c r="AB37" s="99"/>
      <c r="AC37" s="99"/>
      <c r="AD37" s="99"/>
      <c r="AE37" s="99"/>
      <c r="AF37" s="99"/>
      <c r="AG37" s="99"/>
      <c r="AH37" s="99"/>
      <c r="AI37" s="99"/>
      <c r="AJ37" s="99"/>
      <c r="AK37" s="99"/>
      <c r="AL37" s="99"/>
      <c r="AM37" s="99"/>
    </row>
    <row r="38" spans="1:39" ht="15.75" hidden="1"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row>
    <row r="39" spans="1:39" ht="15.75" hidden="1"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row>
    <row r="40" spans="1:39" ht="15" hidden="1" customHeight="1"/>
    <row r="41" spans="1:39" ht="15" hidden="1" customHeight="1"/>
    <row r="42" spans="1:39" ht="15" hidden="1" customHeight="1"/>
    <row r="43" spans="1:39" ht="15" hidden="1" customHeight="1"/>
    <row r="44" spans="1:39" ht="15" hidden="1" customHeight="1"/>
    <row r="45" spans="1:39" ht="15" hidden="1" customHeight="1"/>
    <row r="46" spans="1:39" ht="15" hidden="1" customHeight="1"/>
    <row r="47" spans="1:39" ht="15" hidden="1" customHeight="1"/>
    <row r="48" spans="1:39"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15" hidden="1" customHeight="1"/>
    <row r="126" ht="15" hidden="1" customHeight="1"/>
    <row r="127" ht="15" hidden="1" customHeight="1"/>
    <row r="128"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sheetData>
  <mergeCells count="57">
    <mergeCell ref="V9:V10"/>
    <mergeCell ref="A34:E34"/>
    <mergeCell ref="A35:E35"/>
    <mergeCell ref="P9:P10"/>
    <mergeCell ref="Q9:Q10"/>
    <mergeCell ref="R9:R10"/>
    <mergeCell ref="S9:S10"/>
    <mergeCell ref="T9:T10"/>
    <mergeCell ref="U9:U10"/>
    <mergeCell ref="AH7:AH10"/>
    <mergeCell ref="AI7:AI10"/>
    <mergeCell ref="AJ7:AJ10"/>
    <mergeCell ref="AK7:AK10"/>
    <mergeCell ref="AL7:AL10"/>
    <mergeCell ref="D8:D10"/>
    <mergeCell ref="E8:E10"/>
    <mergeCell ref="F8:F10"/>
    <mergeCell ref="G8:G10"/>
    <mergeCell ref="O9:O10"/>
    <mergeCell ref="AB7:AB10"/>
    <mergeCell ref="AC7:AC10"/>
    <mergeCell ref="AD7:AD10"/>
    <mergeCell ref="AE7:AE10"/>
    <mergeCell ref="AF7:AF10"/>
    <mergeCell ref="AG7:AG10"/>
    <mergeCell ref="AM6:AM10"/>
    <mergeCell ref="C7:C10"/>
    <mergeCell ref="D7:E7"/>
    <mergeCell ref="F7:G7"/>
    <mergeCell ref="K7:K10"/>
    <mergeCell ref="L7:L10"/>
    <mergeCell ref="O7:P8"/>
    <mergeCell ref="Q7:R8"/>
    <mergeCell ref="S7:T8"/>
    <mergeCell ref="U7:V8"/>
    <mergeCell ref="O6:R6"/>
    <mergeCell ref="S6:W6"/>
    <mergeCell ref="X6:X10"/>
    <mergeCell ref="Y6:AD6"/>
    <mergeCell ref="AE6:AJ6"/>
    <mergeCell ref="AK6:AL6"/>
    <mergeCell ref="W7:W10"/>
    <mergeCell ref="Y7:Y10"/>
    <mergeCell ref="Z7:Z10"/>
    <mergeCell ref="AA7:AA10"/>
    <mergeCell ref="H6:H10"/>
    <mergeCell ref="I6:I10"/>
    <mergeCell ref="J6:J10"/>
    <mergeCell ref="K6:L6"/>
    <mergeCell ref="M6:M10"/>
    <mergeCell ref="N6:N10"/>
    <mergeCell ref="A2:G2"/>
    <mergeCell ref="A3:G3"/>
    <mergeCell ref="A4:G4"/>
    <mergeCell ref="A6:A10"/>
    <mergeCell ref="B6:B10"/>
    <mergeCell ref="C6:G6"/>
  </mergeCells>
  <conditionalFormatting sqref="B13 K13:L13 S13:W13 N13 Y13:AC13">
    <cfRule type="containsBlanks" dxfId="10" priority="7">
      <formula>LEN(TRIM(B13))=0</formula>
    </cfRule>
  </conditionalFormatting>
  <conditionalFormatting sqref="S13:W13 Y13:AC13">
    <cfRule type="containsText" dxfId="9" priority="5" operator="containsText" text="N/A">
      <formula>NOT(ISERROR(SEARCH(("N/A"),(S13))))</formula>
    </cfRule>
  </conditionalFormatting>
  <conditionalFormatting sqref="A13 C13:G13">
    <cfRule type="containsBlanks" dxfId="8" priority="6">
      <formula>LEN(TRIM(A13))=0</formula>
    </cfRule>
  </conditionalFormatting>
  <conditionalFormatting sqref="M13">
    <cfRule type="containsBlanks" dxfId="7" priority="4">
      <formula>LEN(TRIM(M13))=0</formula>
    </cfRule>
  </conditionalFormatting>
  <conditionalFormatting sqref="X13">
    <cfRule type="containsBlanks" dxfId="6" priority="3">
      <formula>LEN(TRIM(X13))=0</formula>
    </cfRule>
  </conditionalFormatting>
  <conditionalFormatting sqref="H13">
    <cfRule type="containsBlanks" dxfId="5" priority="2">
      <formula>LEN(TRIM(H13))=0</formula>
    </cfRule>
  </conditionalFormatting>
  <conditionalFormatting sqref="AD13">
    <cfRule type="containsBlanks" dxfId="4" priority="1">
      <formula>LEN(TRIM(AD13))=0</formula>
    </cfRule>
  </conditionalFormatting>
  <dataValidations count="9">
    <dataValidation allowBlank="1" showInputMessage="1" showErrorMessage="1" sqref="AL14:AL28" xr:uid="{1E3D16E1-1936-4B5B-BE83-D49A1A2CBF5B}"/>
    <dataValidation type="list" allowBlank="1" showInputMessage="1" showErrorMessage="1" prompt="Click and enter a value from the list of items" sqref="M13:M28" xr:uid="{857CAE46-6D8F-487C-907B-B8FA478209B1}">
      <formula1>"Domestic,Export"</formula1>
    </dataValidation>
    <dataValidation type="list" allowBlank="1" showInputMessage="1" showErrorMessage="1" prompt="Click and enter a value from the list of items" sqref="L13:L28" xr:uid="{088ACACE-DDA6-41AA-8CC3-53D10E6BF091}">
      <formula1>"New Investment, Expansion"</formula1>
    </dataValidation>
    <dataValidation type="list" allowBlank="1" showInputMessage="1" showErrorMessage="1" prompt="Click and enter a value from the list of items" sqref="K29:M29" xr:uid="{6505622B-5BA4-41F0-ABCC-5AE79C611EA1}">
      <formula1>"CREATE-New,CREATE-Expansion,Transitory,Not Applicable"</formula1>
    </dataValidation>
    <dataValidation type="list" allowBlank="1" showInputMessage="1" showErrorMessage="1" prompt="Click and enter a value from the list of items" sqref="L13:L28" xr:uid="{5C9EE2E8-FB43-4483-AF24-5EBB5AE3FA82}">
      <formula1>"New Investment, Additional Investment"</formula1>
    </dataValidation>
    <dataValidation type="list" allowBlank="1" showInputMessage="1" showErrorMessage="1" prompt="Click and enter a value from the list of items" sqref="K13:K28" xr:uid="{06284661-D2FB-4351-9279-18C9EDDEAA6B}">
      <formula1>"RE Developer, RE Developer (Hybrid and Co-generation Systems), Manufacturers/ fabricators/suppliers of RE equipment/components, Engaged in plantation of biomass resources, Others"</formula1>
    </dataValidation>
    <dataValidation type="list" allowBlank="1" showInputMessage="1" showErrorMessage="1" sqref="W13:W28 AM13:AM28 Y13:AC28 AK14:AK28 AE13:AE28" xr:uid="{88E62784-ECA7-45F6-8B8A-EB7C4E3DAF58}">
      <formula1>"Y,N"</formula1>
    </dataValidation>
    <dataValidation type="custom" allowBlank="1" showDropDown="1" sqref="N13:N29 E13:E29 G13:J29" xr:uid="{891D9DFF-72D6-420D-8087-E100C5B7A745}">
      <formula1>OR(NOT(ISERROR(DATEVALUE(E13))), AND(ISNUMBER(E13), LEFT(CELL("format", E13))="D"))</formula1>
    </dataValidation>
    <dataValidation type="list" allowBlank="1" showErrorMessage="1" sqref="B13:B29" xr:uid="{14C1DE34-AD23-461F-B359-D01C382ABE2C}">
      <formula1>"AFAB,APECO,BCDA,BOI,CDC,CEZA,JHMC,PEZA,PHIVIDEC,PPMC,RBOI,SBMA,TIEZA,ZCSEZA"</formula1>
    </dataValidation>
  </dataValidations>
  <hyperlinks>
    <hyperlink ref="A6" location="Google_Sheet_Link_292470300" display="TIN" xr:uid="{F782476E-16F6-49DB-A272-E1EB947E1709}"/>
    <hyperlink ref="B6" location="Google_Sheet_Link_1094982544" display="IPA" xr:uid="{5BDF0758-7DAA-4432-A52E-663796C261AF}"/>
    <hyperlink ref="O6" location="Google_Sheet_Link_375255760" display="Duration of incentives (in years)" xr:uid="{9AED9BD3-A35B-4BA1-9958-5A4CB19D0D08}"/>
    <hyperlink ref="S6" location="Google_Sheet_Link_375255760" display="Entitlement to tax incentives" xr:uid="{5769057D-FC53-4450-A435-0307A4018C0D}"/>
    <hyperlink ref="C7" location="Google_Sheet_Link_38325614" display="Project/Activity Name" xr:uid="{DD733CC0-8ECA-4918-946C-767A921A712D}"/>
    <hyperlink ref="S7" location="Google_Sheet_Link_117052872" display="Income tax holiday" xr:uid="{87485EA8-A7B6-4721-9C81-9BC4E1E40415}"/>
    <hyperlink ref="U7" location="Google_Sheet_Link_334085091" display="Duty exemption" xr:uid="{D1D9E40F-E463-4D40-A095-A1F562116299}"/>
    <hyperlink ref="AO8" location="Google_Sheet_Link_656338442" display="Duty exemption" xr:uid="{54C839E5-5637-4131-AABA-67E311ECC264}"/>
    <hyperlink ref="X6" location="Google_Sheet_Link_23411826" display="Other tax incentives applicable" xr:uid="{0780245F-E6AA-437E-80C6-919524483256}"/>
    <hyperlink ref="A6:A10" location="'Guidelines'!C128" display="TIN" xr:uid="{46C13C57-CC2B-4B3B-8A4F-A17BE3018B12}"/>
    <hyperlink ref="B6:B10" location="'Guidelines'!C129" display="IPA" xr:uid="{E2218A6A-0303-4701-8574-C7190F859B45}"/>
    <hyperlink ref="C6" location="Google_Sheet_Link_1864330694" display="COR/CRTE" xr:uid="{3198004F-A626-4FF1-B297-F0938113C541}"/>
    <hyperlink ref="C6:G6" location="'Guidelines'!C130" display="COR/CRTE" xr:uid="{BAA6E005-658A-467F-9AEB-86AF71999876}"/>
    <hyperlink ref="C7:C10" location="'Guidelines'!C131" display="Project/Activity Name" xr:uid="{62CC3FB2-8314-4FED-8717-8810CECB7C77}"/>
    <hyperlink ref="D7:E7" location="'Guidelines'!C132" display="Previous year" xr:uid="{9718B580-0C64-4335-992A-261BD6E4B177}"/>
    <hyperlink ref="F7:G7" location="'Guidelines'!C133" display="Current year" xr:uid="{58FBCD16-2C4D-473F-9222-F8521634EF1F}"/>
    <hyperlink ref="K7:K10" location="'Guidelines'!C134" display="According to activity" xr:uid="{0255DC22-A121-4168-ABE9-8A5222D08A71}"/>
    <hyperlink ref="L7:L10" location="'Guidelines'!C135" display="According to investment" xr:uid="{6F32024D-8C48-48D2-89C8-D854BE94A542}"/>
    <hyperlink ref="N6" location="Google_Sheet_Link_676411683" display="End of taxable year" xr:uid="{4E785670-7E32-4107-AB29-B24152BFA6F5}"/>
    <hyperlink ref="S6:W6" location="'Guidelines'!C137" display="Entitlement to tax incentives" xr:uid="{9B5F43E7-B506-4D6B-A60A-EBECE59586DC}"/>
    <hyperlink ref="S7:T8" location="'Guidelines'!C138" display="Income tax holiday" xr:uid="{512A4F18-338C-41AD-A34C-8EFEB80A578E}"/>
    <hyperlink ref="U7:V8" location="'Guidelines'!C139" display="Duty exemption" xr:uid="{ED656201-A4FA-4721-BFA9-FA943D2FAB4F}"/>
    <hyperlink ref="W7:W10" location="'Guidelines'!C140" display="Accelerated Depreciation?" xr:uid="{A364FB26-FB58-47CD-B3A1-A84C47D58E54}"/>
    <hyperlink ref="Y6:AD6" location="'Guidelines'!C142" display="Availment of  income tax incentives (CURRENT YEAR)" xr:uid="{5645FE3B-4F77-488E-934C-9AAC32E5D8CB}"/>
    <hyperlink ref="H6:H10" location="'Guidelines'!C134" display="Service Contract No." xr:uid="{450BB3DE-ACE9-4561-8530-CD7D4EADF91B}"/>
    <hyperlink ref="AE6:AJ6" location="'Guidelines'!C144" display="Special Real Property Tax (RPT) on machinery and equipment " xr:uid="{6FBEDF5B-0F18-4184-814E-70C4BE0E5CFC}"/>
  </hyperlink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8F6F4-C967-4B6E-9023-A8FAA8AEC47E}">
  <sheetPr>
    <tabColor theme="7" tint="0.39997558519241921"/>
    <pageSetUpPr fitToPage="1"/>
  </sheetPr>
  <dimension ref="A1:DF37"/>
  <sheetViews>
    <sheetView workbookViewId="0">
      <selection activeCell="A3" sqref="A3:G3"/>
    </sheetView>
  </sheetViews>
  <sheetFormatPr defaultColWidth="11.25" defaultRowHeight="0" customHeight="1" zeroHeight="1" outlineLevelRow="1"/>
  <cols>
    <col min="1" max="109" width="15.75" style="32" customWidth="1"/>
    <col min="110" max="110" width="2.25" style="32" hidden="1" customWidth="1"/>
    <col min="111" max="16383" width="0" style="32" hidden="1" customWidth="1"/>
    <col min="16384" max="16384" width="0.25" style="32" customWidth="1"/>
  </cols>
  <sheetData>
    <row r="1" spans="1:110" ht="15.75">
      <c r="A1" s="302"/>
      <c r="B1" s="302"/>
      <c r="C1" s="302"/>
      <c r="D1" s="302"/>
      <c r="E1" s="119"/>
      <c r="F1" s="119"/>
      <c r="G1" s="119"/>
      <c r="H1" s="119"/>
      <c r="I1" s="119"/>
      <c r="J1" s="119"/>
      <c r="K1" s="119"/>
      <c r="L1" s="119"/>
      <c r="M1" s="119"/>
      <c r="N1" s="119"/>
      <c r="O1" s="119"/>
      <c r="P1" s="119"/>
      <c r="Q1" s="119"/>
      <c r="R1" s="119"/>
      <c r="S1" s="302"/>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row>
    <row r="2" spans="1:110" ht="15.75">
      <c r="A2" s="714" t="s">
        <v>448</v>
      </c>
      <c r="B2" s="767"/>
      <c r="C2" s="767"/>
      <c r="D2" s="767"/>
      <c r="E2" s="767"/>
      <c r="F2" s="767"/>
      <c r="G2" s="767"/>
      <c r="H2" s="302"/>
      <c r="I2" s="302"/>
      <c r="J2" s="302"/>
      <c r="K2" s="302"/>
      <c r="L2" s="302"/>
      <c r="M2" s="302"/>
      <c r="N2" s="302"/>
      <c r="O2" s="302"/>
      <c r="P2" s="302"/>
      <c r="Q2" s="302"/>
      <c r="R2" s="302"/>
      <c r="S2" s="302"/>
      <c r="T2" s="302"/>
      <c r="U2" s="302"/>
      <c r="V2" s="302"/>
      <c r="W2" s="302"/>
      <c r="X2" s="302"/>
      <c r="Y2" s="302"/>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row>
    <row r="3" spans="1:110" ht="15.75" customHeight="1">
      <c r="A3" s="714" t="s">
        <v>634</v>
      </c>
      <c r="B3" s="714"/>
      <c r="C3" s="714"/>
      <c r="D3" s="714"/>
      <c r="E3" s="714"/>
      <c r="F3" s="714"/>
      <c r="G3" s="714"/>
      <c r="H3" s="302"/>
      <c r="I3" s="302"/>
      <c r="J3" s="302"/>
      <c r="K3" s="302"/>
      <c r="L3" s="302"/>
      <c r="M3" s="302"/>
      <c r="N3" s="302"/>
      <c r="O3" s="302"/>
      <c r="P3" s="302"/>
      <c r="Q3" s="302"/>
      <c r="R3" s="302"/>
      <c r="S3" s="302"/>
      <c r="T3" s="302"/>
      <c r="U3" s="302"/>
      <c r="V3" s="302"/>
      <c r="W3" s="302"/>
      <c r="X3" s="302"/>
      <c r="Y3" s="302"/>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c r="CR3" s="303"/>
      <c r="CS3" s="303"/>
      <c r="CT3" s="303"/>
      <c r="CU3" s="303"/>
      <c r="CV3" s="303"/>
      <c r="CW3" s="303"/>
      <c r="CX3" s="303"/>
      <c r="CY3" s="303"/>
      <c r="CZ3" s="303"/>
      <c r="DA3" s="303"/>
      <c r="DB3" s="303"/>
      <c r="DC3" s="303"/>
      <c r="DD3" s="303"/>
      <c r="DE3" s="303"/>
      <c r="DF3" s="119"/>
    </row>
    <row r="4" spans="1:110" ht="15.75">
      <c r="A4" s="714" t="s">
        <v>449</v>
      </c>
      <c r="B4" s="767"/>
      <c r="C4" s="767"/>
      <c r="D4" s="767"/>
      <c r="E4" s="767"/>
      <c r="F4" s="767"/>
      <c r="G4" s="767"/>
      <c r="H4" s="302"/>
      <c r="I4" s="302"/>
      <c r="J4" s="302"/>
      <c r="K4" s="302"/>
      <c r="L4" s="302"/>
      <c r="M4" s="302"/>
      <c r="N4" s="302"/>
      <c r="O4" s="302"/>
      <c r="P4" s="302"/>
      <c r="Q4" s="302"/>
      <c r="R4" s="302"/>
      <c r="S4" s="302"/>
      <c r="T4" s="302"/>
      <c r="U4" s="302"/>
      <c r="V4" s="302"/>
      <c r="W4" s="302"/>
      <c r="X4" s="302"/>
      <c r="Y4" s="302"/>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119"/>
    </row>
    <row r="5" spans="1:110" ht="15.75">
      <c r="A5" s="304"/>
      <c r="B5" s="304"/>
      <c r="C5" s="119"/>
      <c r="D5" s="119"/>
      <c r="E5" s="119"/>
      <c r="F5" s="119"/>
      <c r="G5" s="119"/>
      <c r="H5" s="119"/>
      <c r="I5" s="119"/>
      <c r="J5" s="119"/>
      <c r="K5" s="119"/>
      <c r="L5" s="119"/>
      <c r="M5" s="119"/>
      <c r="N5" s="119"/>
      <c r="O5" s="119"/>
      <c r="P5" s="119"/>
      <c r="Q5" s="119"/>
      <c r="R5" s="119"/>
      <c r="S5" s="119"/>
      <c r="T5" s="119"/>
      <c r="U5" s="119"/>
      <c r="V5" s="44"/>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row>
    <row r="6" spans="1:110" ht="27.75" customHeight="1">
      <c r="A6" s="715" t="s">
        <v>8</v>
      </c>
      <c r="B6" s="716" t="s">
        <v>9</v>
      </c>
      <c r="C6" s="717" t="s">
        <v>21</v>
      </c>
      <c r="D6" s="718" t="s">
        <v>450</v>
      </c>
      <c r="E6" s="780"/>
      <c r="F6" s="780"/>
      <c r="G6" s="780"/>
      <c r="H6" s="780"/>
      <c r="I6" s="780"/>
      <c r="J6" s="780"/>
      <c r="K6" s="780"/>
      <c r="L6" s="605" t="s">
        <v>450</v>
      </c>
      <c r="M6" s="780"/>
      <c r="N6" s="780"/>
      <c r="O6" s="780"/>
      <c r="P6" s="780"/>
      <c r="Q6" s="781"/>
      <c r="R6" s="629" t="s">
        <v>451</v>
      </c>
      <c r="S6" s="780"/>
      <c r="T6" s="780"/>
      <c r="U6" s="780"/>
      <c r="V6" s="780"/>
      <c r="W6" s="781"/>
      <c r="X6" s="603" t="s">
        <v>452</v>
      </c>
      <c r="Y6" s="780"/>
      <c r="Z6" s="780"/>
      <c r="AA6" s="780"/>
      <c r="AB6" s="605" t="s">
        <v>452</v>
      </c>
      <c r="AC6" s="780"/>
      <c r="AD6" s="780"/>
      <c r="AE6" s="780"/>
      <c r="AF6" s="605" t="s">
        <v>452</v>
      </c>
      <c r="AG6" s="780"/>
      <c r="AH6" s="780"/>
      <c r="AI6" s="780"/>
      <c r="AJ6" s="605" t="s">
        <v>452</v>
      </c>
      <c r="AK6" s="780"/>
      <c r="AL6" s="780"/>
      <c r="AM6" s="780"/>
      <c r="AN6" s="605" t="s">
        <v>452</v>
      </c>
      <c r="AO6" s="780"/>
      <c r="AP6" s="780"/>
      <c r="AQ6" s="780"/>
      <c r="AR6" s="605" t="s">
        <v>452</v>
      </c>
      <c r="AS6" s="780"/>
      <c r="AT6" s="780"/>
      <c r="AU6" s="780"/>
      <c r="AV6" s="780"/>
      <c r="AW6" s="780"/>
      <c r="AX6" s="780"/>
      <c r="AY6" s="780"/>
      <c r="AZ6" s="605" t="s">
        <v>452</v>
      </c>
      <c r="BA6" s="780"/>
      <c r="BB6" s="780"/>
      <c r="BC6" s="780"/>
      <c r="BD6" s="780"/>
      <c r="BE6" s="780"/>
      <c r="BF6" s="780"/>
      <c r="BG6" s="780"/>
      <c r="BH6" s="605" t="s">
        <v>452</v>
      </c>
      <c r="BI6" s="780"/>
      <c r="BJ6" s="780"/>
      <c r="BK6" s="780"/>
      <c r="BL6" s="605" t="s">
        <v>452</v>
      </c>
      <c r="BM6" s="780"/>
      <c r="BN6" s="780"/>
      <c r="BO6" s="229"/>
      <c r="BP6" s="605" t="s">
        <v>452</v>
      </c>
      <c r="BQ6" s="780"/>
      <c r="BR6" s="780"/>
      <c r="BS6" s="229"/>
      <c r="BT6" s="605" t="s">
        <v>452</v>
      </c>
      <c r="BU6" s="780"/>
      <c r="BV6" s="780"/>
      <c r="BW6" s="605" t="s">
        <v>452</v>
      </c>
      <c r="BX6" s="780"/>
      <c r="BY6" s="780"/>
      <c r="BZ6" s="780"/>
      <c r="CA6" s="605" t="s">
        <v>452</v>
      </c>
      <c r="CB6" s="780"/>
      <c r="CC6" s="780"/>
      <c r="CD6" s="780"/>
      <c r="CE6" s="605" t="s">
        <v>452</v>
      </c>
      <c r="CF6" s="780"/>
      <c r="CG6" s="780"/>
      <c r="CH6" s="780"/>
      <c r="CI6" s="780"/>
      <c r="CJ6" s="780"/>
      <c r="CK6" s="780"/>
      <c r="CL6" s="780"/>
      <c r="CM6" s="605" t="s">
        <v>452</v>
      </c>
      <c r="CN6" s="780"/>
      <c r="CO6" s="780"/>
      <c r="CP6" s="780"/>
      <c r="CQ6" s="780"/>
      <c r="CR6" s="780"/>
      <c r="CS6" s="780"/>
      <c r="CT6" s="780"/>
      <c r="CU6" s="605" t="s">
        <v>452</v>
      </c>
      <c r="CV6" s="780"/>
      <c r="CW6" s="780"/>
      <c r="CX6" s="781"/>
      <c r="CY6" s="629" t="s">
        <v>453</v>
      </c>
      <c r="CZ6" s="781"/>
      <c r="DA6" s="708" t="s">
        <v>454</v>
      </c>
      <c r="DB6" s="799"/>
      <c r="DC6" s="799"/>
      <c r="DD6" s="799"/>
      <c r="DE6" s="800"/>
      <c r="DF6" s="119"/>
    </row>
    <row r="7" spans="1:110" ht="15.75">
      <c r="A7" s="801"/>
      <c r="B7" s="786"/>
      <c r="C7" s="802"/>
      <c r="D7" s="706" t="s">
        <v>455</v>
      </c>
      <c r="E7" s="803"/>
      <c r="F7" s="803"/>
      <c r="G7" s="803"/>
      <c r="H7" s="803"/>
      <c r="I7" s="803"/>
      <c r="J7" s="803"/>
      <c r="K7" s="789"/>
      <c r="L7" s="707" t="s">
        <v>456</v>
      </c>
      <c r="M7" s="789"/>
      <c r="N7" s="713" t="s">
        <v>457</v>
      </c>
      <c r="O7" s="608" t="s">
        <v>458</v>
      </c>
      <c r="P7" s="608" t="s">
        <v>459</v>
      </c>
      <c r="Q7" s="608" t="s">
        <v>460</v>
      </c>
      <c r="R7" s="620" t="s">
        <v>26</v>
      </c>
      <c r="S7" s="620" t="s">
        <v>178</v>
      </c>
      <c r="T7" s="620" t="s">
        <v>461</v>
      </c>
      <c r="U7" s="620" t="s">
        <v>462</v>
      </c>
      <c r="V7" s="719" t="s">
        <v>463</v>
      </c>
      <c r="W7" s="720" t="s">
        <v>464</v>
      </c>
      <c r="X7" s="604" t="s">
        <v>465</v>
      </c>
      <c r="Y7" s="787"/>
      <c r="Z7" s="787"/>
      <c r="AA7" s="788"/>
      <c r="AB7" s="626" t="s">
        <v>466</v>
      </c>
      <c r="AC7" s="787"/>
      <c r="AD7" s="787"/>
      <c r="AE7" s="788"/>
      <c r="AF7" s="604" t="s">
        <v>467</v>
      </c>
      <c r="AG7" s="787"/>
      <c r="AH7" s="787"/>
      <c r="AI7" s="788"/>
      <c r="AJ7" s="626" t="s">
        <v>468</v>
      </c>
      <c r="AK7" s="787"/>
      <c r="AL7" s="787"/>
      <c r="AM7" s="788"/>
      <c r="AN7" s="604" t="s">
        <v>469</v>
      </c>
      <c r="AO7" s="787"/>
      <c r="AP7" s="787"/>
      <c r="AQ7" s="788"/>
      <c r="AR7" s="626" t="s">
        <v>470</v>
      </c>
      <c r="AS7" s="787"/>
      <c r="AT7" s="787"/>
      <c r="AU7" s="787"/>
      <c r="AV7" s="787"/>
      <c r="AW7" s="787"/>
      <c r="AX7" s="787"/>
      <c r="AY7" s="787"/>
      <c r="AZ7" s="609" t="str">
        <f>AR7</f>
        <v>Deductions</v>
      </c>
      <c r="BA7" s="787"/>
      <c r="BB7" s="787"/>
      <c r="BC7" s="787"/>
      <c r="BD7" s="787"/>
      <c r="BE7" s="787"/>
      <c r="BF7" s="787"/>
      <c r="BG7" s="788"/>
      <c r="BH7" s="710" t="s">
        <v>471</v>
      </c>
      <c r="BI7" s="787"/>
      <c r="BJ7" s="787"/>
      <c r="BK7" s="788"/>
      <c r="BL7" s="626" t="s">
        <v>472</v>
      </c>
      <c r="BM7" s="787"/>
      <c r="BN7" s="788"/>
      <c r="BO7" s="608" t="s">
        <v>473</v>
      </c>
      <c r="BP7" s="626" t="s">
        <v>474</v>
      </c>
      <c r="BQ7" s="787"/>
      <c r="BR7" s="788"/>
      <c r="BS7" s="608" t="s">
        <v>475</v>
      </c>
      <c r="BT7" s="707" t="s">
        <v>476</v>
      </c>
      <c r="BU7" s="803"/>
      <c r="BV7" s="789"/>
      <c r="BW7" s="706" t="s">
        <v>477</v>
      </c>
      <c r="BX7" s="803"/>
      <c r="BY7" s="803"/>
      <c r="BZ7" s="789"/>
      <c r="CA7" s="707" t="s">
        <v>478</v>
      </c>
      <c r="CB7" s="803"/>
      <c r="CC7" s="803"/>
      <c r="CD7" s="789"/>
      <c r="CE7" s="604" t="s">
        <v>479</v>
      </c>
      <c r="CF7" s="787"/>
      <c r="CG7" s="787"/>
      <c r="CH7" s="787"/>
      <c r="CI7" s="787"/>
      <c r="CJ7" s="787"/>
      <c r="CK7" s="787"/>
      <c r="CL7" s="787"/>
      <c r="CM7" s="710" t="str">
        <f>CE7</f>
        <v>Tax relief availment</v>
      </c>
      <c r="CN7" s="787"/>
      <c r="CO7" s="787"/>
      <c r="CP7" s="787"/>
      <c r="CQ7" s="787"/>
      <c r="CR7" s="787"/>
      <c r="CS7" s="787"/>
      <c r="CT7" s="787"/>
      <c r="CU7" s="710" t="str">
        <f>CM7</f>
        <v>Tax relief availment</v>
      </c>
      <c r="CV7" s="787"/>
      <c r="CW7" s="787"/>
      <c r="CX7" s="788"/>
      <c r="CY7" s="620" t="s">
        <v>480</v>
      </c>
      <c r="CZ7" s="620" t="s">
        <v>481</v>
      </c>
      <c r="DA7" s="608" t="s">
        <v>482</v>
      </c>
      <c r="DB7" s="608" t="s">
        <v>483</v>
      </c>
      <c r="DC7" s="608" t="s">
        <v>484</v>
      </c>
      <c r="DD7" s="608" t="s">
        <v>485</v>
      </c>
      <c r="DE7" s="705" t="s">
        <v>486</v>
      </c>
      <c r="DF7" s="119"/>
    </row>
    <row r="8" spans="1:110" ht="15" customHeight="1">
      <c r="A8" s="801"/>
      <c r="B8" s="786"/>
      <c r="C8" s="802"/>
      <c r="D8" s="706" t="s">
        <v>487</v>
      </c>
      <c r="E8" s="706" t="s">
        <v>488</v>
      </c>
      <c r="F8" s="706" t="s">
        <v>455</v>
      </c>
      <c r="G8" s="709" t="s">
        <v>489</v>
      </c>
      <c r="H8" s="787"/>
      <c r="I8" s="787"/>
      <c r="J8" s="787"/>
      <c r="K8" s="787"/>
      <c r="L8" s="707" t="s">
        <v>490</v>
      </c>
      <c r="M8" s="607" t="s">
        <v>491</v>
      </c>
      <c r="N8" s="786"/>
      <c r="O8" s="786"/>
      <c r="P8" s="786"/>
      <c r="Q8" s="786"/>
      <c r="R8" s="786"/>
      <c r="S8" s="786"/>
      <c r="T8" s="786"/>
      <c r="U8" s="786"/>
      <c r="V8" s="786"/>
      <c r="W8" s="786"/>
      <c r="X8" s="608" t="s">
        <v>492</v>
      </c>
      <c r="Y8" s="608" t="s">
        <v>493</v>
      </c>
      <c r="Z8" s="608" t="s">
        <v>494</v>
      </c>
      <c r="AA8" s="608" t="s">
        <v>495</v>
      </c>
      <c r="AB8" s="607" t="str">
        <f>X8</f>
        <v>Total exempt</v>
      </c>
      <c r="AC8" s="607" t="str">
        <f>Y8</f>
        <v>Total special</v>
      </c>
      <c r="AD8" s="607" t="str">
        <f>Z8</f>
        <v>Total regular</v>
      </c>
      <c r="AE8" s="607" t="str">
        <f>AA8</f>
        <v>Total of all tax regimes</v>
      </c>
      <c r="AF8" s="608" t="str">
        <f>X8</f>
        <v>Total exempt</v>
      </c>
      <c r="AG8" s="608" t="str">
        <f>Y8</f>
        <v>Total special</v>
      </c>
      <c r="AH8" s="608" t="str">
        <f>Z8</f>
        <v>Total regular</v>
      </c>
      <c r="AI8" s="608" t="str">
        <f>AA8</f>
        <v>Total of all tax regimes</v>
      </c>
      <c r="AJ8" s="607" t="str">
        <f>X8</f>
        <v>Total exempt</v>
      </c>
      <c r="AK8" s="607" t="str">
        <f>Y8</f>
        <v>Total special</v>
      </c>
      <c r="AL8" s="607" t="str">
        <f>Z8</f>
        <v>Total regular</v>
      </c>
      <c r="AM8" s="607" t="str">
        <f>AA8</f>
        <v>Total of all tax regimes</v>
      </c>
      <c r="AN8" s="608" t="str">
        <f>X8</f>
        <v>Total exempt</v>
      </c>
      <c r="AO8" s="608" t="str">
        <f>Y8</f>
        <v>Total special</v>
      </c>
      <c r="AP8" s="608" t="str">
        <f>Z8</f>
        <v>Total regular</v>
      </c>
      <c r="AQ8" s="608" t="str">
        <f>AA8</f>
        <v>Total of all tax regimes</v>
      </c>
      <c r="AR8" s="626" t="s">
        <v>496</v>
      </c>
      <c r="AS8" s="787"/>
      <c r="AT8" s="787"/>
      <c r="AU8" s="788"/>
      <c r="AV8" s="709" t="s">
        <v>497</v>
      </c>
      <c r="AW8" s="787"/>
      <c r="AX8" s="787"/>
      <c r="AY8" s="788"/>
      <c r="AZ8" s="626" t="s">
        <v>498</v>
      </c>
      <c r="BA8" s="787"/>
      <c r="BB8" s="787"/>
      <c r="BC8" s="788"/>
      <c r="BD8" s="709" t="s">
        <v>499</v>
      </c>
      <c r="BE8" s="787"/>
      <c r="BF8" s="787"/>
      <c r="BG8" s="788"/>
      <c r="BH8" s="608" t="str">
        <f>BD9</f>
        <v>Total exempt</v>
      </c>
      <c r="BI8" s="608" t="str">
        <f>BE9</f>
        <v>Total special</v>
      </c>
      <c r="BJ8" s="608" t="str">
        <f>BF9</f>
        <v>Total regular</v>
      </c>
      <c r="BK8" s="608" t="str">
        <f>BG9</f>
        <v>Total of all tax regimes</v>
      </c>
      <c r="BL8" s="607" t="str">
        <f>Y8</f>
        <v>Total special</v>
      </c>
      <c r="BM8" s="607" t="str">
        <f>Z8</f>
        <v>Total regular</v>
      </c>
      <c r="BN8" s="607" t="str">
        <f>AA8</f>
        <v>Total of all tax regimes</v>
      </c>
      <c r="BO8" s="786"/>
      <c r="BP8" s="607" t="str">
        <f>Y8</f>
        <v>Total special</v>
      </c>
      <c r="BQ8" s="607" t="str">
        <f>Z8</f>
        <v>Total regular</v>
      </c>
      <c r="BR8" s="607" t="str">
        <f>AA8</f>
        <v>Total of all tax regimes</v>
      </c>
      <c r="BS8" s="786"/>
      <c r="BT8" s="607" t="str">
        <f>Y8</f>
        <v>Total special</v>
      </c>
      <c r="BU8" s="607" t="str">
        <f>Z8</f>
        <v>Total regular</v>
      </c>
      <c r="BV8" s="607" t="str">
        <f>AA8</f>
        <v>Total of all tax regimes</v>
      </c>
      <c r="BW8" s="608" t="str">
        <f>X8</f>
        <v>Total exempt</v>
      </c>
      <c r="BX8" s="608" t="str">
        <f>Y8</f>
        <v>Total special</v>
      </c>
      <c r="BY8" s="608" t="str">
        <f>Z8</f>
        <v>Total regular</v>
      </c>
      <c r="BZ8" s="608" t="str">
        <f>AA8</f>
        <v>Total of all tax regimes</v>
      </c>
      <c r="CA8" s="607" t="s">
        <v>500</v>
      </c>
      <c r="CB8" s="607" t="str">
        <f>Y8</f>
        <v>Total special</v>
      </c>
      <c r="CC8" s="607" t="str">
        <f>Z8</f>
        <v>Total regular</v>
      </c>
      <c r="CD8" s="607" t="str">
        <f>AA8</f>
        <v>Total of all tax regimes</v>
      </c>
      <c r="CE8" s="604" t="s">
        <v>501</v>
      </c>
      <c r="CF8" s="787"/>
      <c r="CG8" s="787"/>
      <c r="CH8" s="788"/>
      <c r="CI8" s="709" t="s">
        <v>497</v>
      </c>
      <c r="CJ8" s="787"/>
      <c r="CK8" s="787"/>
      <c r="CL8" s="788"/>
      <c r="CM8" s="604" t="s">
        <v>502</v>
      </c>
      <c r="CN8" s="787"/>
      <c r="CO8" s="787"/>
      <c r="CP8" s="788"/>
      <c r="CQ8" s="709" t="s">
        <v>503</v>
      </c>
      <c r="CR8" s="787"/>
      <c r="CS8" s="787"/>
      <c r="CT8" s="788"/>
      <c r="CU8" s="604" t="s">
        <v>504</v>
      </c>
      <c r="CV8" s="787"/>
      <c r="CW8" s="787"/>
      <c r="CX8" s="788"/>
      <c r="CY8" s="786"/>
      <c r="CZ8" s="786"/>
      <c r="DA8" s="786"/>
      <c r="DB8" s="786"/>
      <c r="DC8" s="786"/>
      <c r="DD8" s="786"/>
      <c r="DE8" s="790"/>
      <c r="DF8" s="119"/>
    </row>
    <row r="9" spans="1:110" ht="15" customHeight="1">
      <c r="A9" s="801"/>
      <c r="B9" s="786"/>
      <c r="C9" s="802"/>
      <c r="D9" s="802"/>
      <c r="E9" s="802"/>
      <c r="F9" s="802"/>
      <c r="G9" s="712" t="s">
        <v>505</v>
      </c>
      <c r="H9" s="712" t="s">
        <v>506</v>
      </c>
      <c r="I9" s="712" t="s">
        <v>507</v>
      </c>
      <c r="J9" s="712" t="s">
        <v>508</v>
      </c>
      <c r="K9" s="712" t="s">
        <v>509</v>
      </c>
      <c r="L9" s="802"/>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607" t="str">
        <f>X8</f>
        <v>Total exempt</v>
      </c>
      <c r="AS9" s="607" t="str">
        <f>Y8</f>
        <v>Total special</v>
      </c>
      <c r="AT9" s="607" t="str">
        <f>Z8</f>
        <v>Total regular</v>
      </c>
      <c r="AU9" s="607" t="str">
        <f>AA8</f>
        <v>Total of all tax regimes</v>
      </c>
      <c r="AV9" s="606" t="str">
        <f>X8</f>
        <v>Total exempt</v>
      </c>
      <c r="AW9" s="606" t="str">
        <f>Y8</f>
        <v>Total special</v>
      </c>
      <c r="AX9" s="606" t="str">
        <f>Z8</f>
        <v>Total regular</v>
      </c>
      <c r="AY9" s="606" t="str">
        <f>AA8</f>
        <v>Total of all tax regimes</v>
      </c>
      <c r="AZ9" s="607" t="str">
        <f>X8</f>
        <v>Total exempt</v>
      </c>
      <c r="BA9" s="607" t="str">
        <f>Y8</f>
        <v>Total special</v>
      </c>
      <c r="BB9" s="607" t="str">
        <f>Z8</f>
        <v>Total regular</v>
      </c>
      <c r="BC9" s="607" t="str">
        <f>AA8</f>
        <v>Total of all tax regimes</v>
      </c>
      <c r="BD9" s="606" t="str">
        <f>X8</f>
        <v>Total exempt</v>
      </c>
      <c r="BE9" s="606" t="str">
        <f>Y8</f>
        <v>Total special</v>
      </c>
      <c r="BF9" s="606" t="str">
        <f>Z8</f>
        <v>Total regular</v>
      </c>
      <c r="BG9" s="606" t="str">
        <f>AA8</f>
        <v>Total of all tax regimes</v>
      </c>
      <c r="BH9" s="786"/>
      <c r="BI9" s="786"/>
      <c r="BJ9" s="786"/>
      <c r="BK9" s="786"/>
      <c r="BL9" s="786"/>
      <c r="BM9" s="786"/>
      <c r="BN9" s="786"/>
      <c r="BO9" s="786"/>
      <c r="BP9" s="786"/>
      <c r="BQ9" s="786"/>
      <c r="BR9" s="786"/>
      <c r="BS9" s="786"/>
      <c r="BT9" s="786"/>
      <c r="BU9" s="786"/>
      <c r="BV9" s="786"/>
      <c r="BW9" s="786"/>
      <c r="BX9" s="786"/>
      <c r="BY9" s="786"/>
      <c r="BZ9" s="786"/>
      <c r="CA9" s="786"/>
      <c r="CB9" s="786"/>
      <c r="CC9" s="786"/>
      <c r="CD9" s="786"/>
      <c r="CE9" s="608" t="str">
        <f>X8</f>
        <v>Total exempt</v>
      </c>
      <c r="CF9" s="608" t="str">
        <f>Y8</f>
        <v>Total special</v>
      </c>
      <c r="CG9" s="608" t="str">
        <f>Z8</f>
        <v>Total regular</v>
      </c>
      <c r="CH9" s="608" t="str">
        <f>AA8</f>
        <v>Total of all tax regimes</v>
      </c>
      <c r="CI9" s="606" t="str">
        <f>X8</f>
        <v>Total exempt</v>
      </c>
      <c r="CJ9" s="606" t="str">
        <f>Y8</f>
        <v>Total special</v>
      </c>
      <c r="CK9" s="606" t="str">
        <f>Z8</f>
        <v>Total regular</v>
      </c>
      <c r="CL9" s="606" t="str">
        <f>AA8</f>
        <v>Total of all tax regimes</v>
      </c>
      <c r="CM9" s="608" t="str">
        <f>X8</f>
        <v>Total exempt</v>
      </c>
      <c r="CN9" s="608" t="str">
        <f>Y8</f>
        <v>Total special</v>
      </c>
      <c r="CO9" s="608" t="str">
        <f>Z8</f>
        <v>Total regular</v>
      </c>
      <c r="CP9" s="608" t="str">
        <f>AA8</f>
        <v>Total of all tax regimes</v>
      </c>
      <c r="CQ9" s="606" t="str">
        <f>X8</f>
        <v>Total exempt</v>
      </c>
      <c r="CR9" s="606" t="str">
        <f>Y8</f>
        <v>Total special</v>
      </c>
      <c r="CS9" s="606" t="str">
        <f>Z8</f>
        <v>Total regular</v>
      </c>
      <c r="CT9" s="606" t="str">
        <f>AA8</f>
        <v>Total of all tax regimes</v>
      </c>
      <c r="CU9" s="608" t="str">
        <f>X8</f>
        <v>Total exempt</v>
      </c>
      <c r="CV9" s="608" t="str">
        <f>Y8</f>
        <v>Total special</v>
      </c>
      <c r="CW9" s="608" t="str">
        <f>Z8</f>
        <v>Total regular</v>
      </c>
      <c r="CX9" s="608" t="str">
        <f>AA8</f>
        <v>Total of all tax regimes</v>
      </c>
      <c r="CY9" s="786"/>
      <c r="CZ9" s="786"/>
      <c r="DA9" s="786"/>
      <c r="DB9" s="786"/>
      <c r="DC9" s="786"/>
      <c r="DD9" s="786"/>
      <c r="DE9" s="790"/>
      <c r="DF9" s="119"/>
    </row>
    <row r="10" spans="1:110" ht="75.75" customHeight="1">
      <c r="A10" s="804"/>
      <c r="B10" s="793"/>
      <c r="C10" s="805"/>
      <c r="D10" s="805"/>
      <c r="E10" s="805"/>
      <c r="F10" s="805"/>
      <c r="G10" s="805"/>
      <c r="H10" s="805"/>
      <c r="I10" s="805"/>
      <c r="J10" s="805"/>
      <c r="K10" s="805"/>
      <c r="L10" s="802"/>
      <c r="M10" s="786"/>
      <c r="N10" s="793"/>
      <c r="O10" s="793"/>
      <c r="P10" s="793"/>
      <c r="Q10" s="786"/>
      <c r="R10" s="793"/>
      <c r="S10" s="793"/>
      <c r="T10" s="793"/>
      <c r="U10" s="793"/>
      <c r="V10" s="786"/>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86"/>
      <c r="AS10" s="786"/>
      <c r="AT10" s="786"/>
      <c r="AU10" s="786"/>
      <c r="AV10" s="786"/>
      <c r="AW10" s="786"/>
      <c r="AX10" s="786"/>
      <c r="AY10" s="786"/>
      <c r="AZ10" s="786"/>
      <c r="BA10" s="786"/>
      <c r="BB10" s="786"/>
      <c r="BC10" s="786"/>
      <c r="BD10" s="786"/>
      <c r="BE10" s="786"/>
      <c r="BF10" s="786"/>
      <c r="BG10" s="786"/>
      <c r="BH10" s="793"/>
      <c r="BI10" s="793"/>
      <c r="BJ10" s="793"/>
      <c r="BK10" s="793"/>
      <c r="BL10" s="793"/>
      <c r="BM10" s="793"/>
      <c r="BN10" s="793"/>
      <c r="BO10" s="793"/>
      <c r="BP10" s="793"/>
      <c r="BQ10" s="793"/>
      <c r="BR10" s="793"/>
      <c r="BS10" s="793"/>
      <c r="BT10" s="793"/>
      <c r="BU10" s="793"/>
      <c r="BV10" s="793"/>
      <c r="BW10" s="793"/>
      <c r="BX10" s="793"/>
      <c r="BY10" s="793"/>
      <c r="BZ10" s="793"/>
      <c r="CA10" s="793"/>
      <c r="CB10" s="793"/>
      <c r="CC10" s="793"/>
      <c r="CD10" s="793"/>
      <c r="CE10" s="786"/>
      <c r="CF10" s="786"/>
      <c r="CG10" s="786"/>
      <c r="CH10" s="786"/>
      <c r="CI10" s="786"/>
      <c r="CJ10" s="786"/>
      <c r="CK10" s="786"/>
      <c r="CL10" s="786"/>
      <c r="CM10" s="786"/>
      <c r="CN10" s="786"/>
      <c r="CO10" s="786"/>
      <c r="CP10" s="786"/>
      <c r="CQ10" s="786"/>
      <c r="CR10" s="786"/>
      <c r="CS10" s="786"/>
      <c r="CT10" s="786"/>
      <c r="CU10" s="786"/>
      <c r="CV10" s="786"/>
      <c r="CW10" s="786"/>
      <c r="CX10" s="786"/>
      <c r="CY10" s="793"/>
      <c r="CZ10" s="793"/>
      <c r="DA10" s="786"/>
      <c r="DB10" s="786"/>
      <c r="DC10" s="786"/>
      <c r="DD10" s="786"/>
      <c r="DE10" s="790"/>
      <c r="DF10" s="119"/>
    </row>
    <row r="11" spans="1:110" ht="27">
      <c r="A11" s="124" t="s">
        <v>43</v>
      </c>
      <c r="B11" s="67"/>
      <c r="C11" s="10"/>
      <c r="D11" s="67"/>
      <c r="E11" s="67"/>
      <c r="F11" s="67" t="str">
        <f>CONCATENATE(
IF(MID(D12,3,1)=")",MID(D12,2,1),MID(D12,2,2)),"+",
IF(MID(E12,3,1)=")",MID(E12,2,1),MID(E12,2,2)),
)</f>
        <v>D+E</v>
      </c>
      <c r="G11" s="74"/>
      <c r="H11" s="74"/>
      <c r="I11" s="74"/>
      <c r="J11" s="74"/>
      <c r="K11" s="74"/>
      <c r="L11" s="75" t="s">
        <v>510</v>
      </c>
      <c r="M11" s="76"/>
      <c r="N11" s="67"/>
      <c r="O11" s="67"/>
      <c r="P11" s="67"/>
      <c r="Q11" s="67"/>
      <c r="R11" s="10" t="s">
        <v>47</v>
      </c>
      <c r="S11" s="10" t="s">
        <v>47</v>
      </c>
      <c r="T11" s="10" t="s">
        <v>47</v>
      </c>
      <c r="U11" s="10" t="s">
        <v>47</v>
      </c>
      <c r="V11" s="10" t="s">
        <v>47</v>
      </c>
      <c r="W11" s="10" t="s">
        <v>511</v>
      </c>
      <c r="X11" s="67"/>
      <c r="Y11" s="67"/>
      <c r="Z11" s="67"/>
      <c r="AA11" s="67" t="str">
        <f>CONCATENATE(
IF(MID(X12,3,1)=")",MID(X12,2,1),MID(X12,2,2)),"+",
IF(MID(Y12,3,1)=")",MID(Y12,2,1),MID(Y12,2,2)),"+",
IF(MID(Z12,3,1)=")",MID(Z12,2,1),MID(Z12,2,2))
)</f>
        <v>X+Y+Z</v>
      </c>
      <c r="AB11" s="76"/>
      <c r="AC11" s="76"/>
      <c r="AD11" s="76"/>
      <c r="AE11" s="76" t="str">
        <f>CONCATENATE(
IF(MID(AB12,3,1)=")",MID(AB12,2,1),MID(AB12,2,2)),"+",
IF(MID(AC12,3,1)=")",MID(AC12,2,1),MID(AC12,2,2)),"+",
IF(MID(AD12,3,1)=")",MID(AD12,2,1),MID(AD12,2,2))
)</f>
        <v>AB+AC+AD</v>
      </c>
      <c r="AF11" s="67"/>
      <c r="AG11" s="67"/>
      <c r="AH11" s="67"/>
      <c r="AI11" s="67" t="str">
        <f>CONCATENATE(
IF(MID(AF12,3,1)=")",MID(AF12,2,1),MID(AF12,2,2)),"+",
IF(MID(AG12,3,1)=")",MID(AG12,2,1),MID(AG12,2,2)),"+",
IF(MID(AH12,3,1)=")",MID(AH12,2,1),MID(AH12,2,2))
)</f>
        <v>AF+AG+AH</v>
      </c>
      <c r="AJ11" s="76"/>
      <c r="AK11" s="76"/>
      <c r="AL11" s="76"/>
      <c r="AM11" s="76" t="str">
        <f>CONCATENATE(
IF(MID(AJ12,3,1)=")",MID(AJ12,2,1),MID(AJ12,2,2)),"+",
IF(MID(AK12,3,1)=")",MID(AK12,2,1),MID(AK12,2,2)),"+",
IF(MID(AL12,3,1)=")",MID(AL12,2,1),MID(AL12,2,2))
)</f>
        <v>AJ+AK+AL</v>
      </c>
      <c r="AN11" s="67"/>
      <c r="AO11" s="67"/>
      <c r="AP11" s="67"/>
      <c r="AQ11" s="67" t="str">
        <f>CONCATENATE(
IF(MID(AN12,3,1)=")",MID(AN12,2,1),MID(AN12,2,2)),"+",
IF(MID(AO12,3,1)=")",MID(AO12,2,1),MID(AO12,2,2)),"+",
IF(MID(AP12,3,1)=")",MID(AP12,2,1),MID(AP12,2,2))
)</f>
        <v>AN+AO+AP</v>
      </c>
      <c r="AR11" s="76"/>
      <c r="AS11" s="76"/>
      <c r="AT11" s="76"/>
      <c r="AU11" s="76" t="str">
        <f>CONCATENATE(
IF(MID(AR12,3,1)=")",MID(AR12,2,1),MID(AR12,2,2)),"+",
IF(MID(AS12,3,1)=")",MID(AS12,2,1),MID(AS12,2,2)),"+",
IF(MID(AT12,3,1)=")",MID(AT12,2,1),MID(AT12,2,2))
)</f>
        <v>AR+AS+AT</v>
      </c>
      <c r="AV11" s="74"/>
      <c r="AW11" s="74"/>
      <c r="AX11" s="74"/>
      <c r="AY11" s="74" t="str">
        <f>CONCATENATE(
IF(MID(AV12,3,1)=")",MID(AV12,2,1),MID(AV12,2,2)),"+",
IF(MID(AW12,3,1)=")",MID(AW12,2,1),MID(AW12,2,2)),"+",
IF(MID(AX12,3,1)=")",MID(AX12,2,1),MID(AX12,2,2))
)</f>
        <v>AV+AW+AX</v>
      </c>
      <c r="AZ11" s="76"/>
      <c r="BA11" s="76"/>
      <c r="BB11" s="76"/>
      <c r="BC11" s="76" t="str">
        <f>CONCATENATE(
IF(MID(AZ12,3,1)=")",MID(AZ12,2,1),MID(AZ12,2,2)),"+",
IF(MID(BA12,3,1)=")",MID(BA12,2,1),MID(BA12,2,2)),"+",
IF(MID(BB12,3,1)=")",MID(BB12,2,1),MID(BB12,2,2))
)</f>
        <v>AZ+BA+BB</v>
      </c>
      <c r="BD11" s="74"/>
      <c r="BE11" s="74"/>
      <c r="BF11" s="74"/>
      <c r="BG11" s="74" t="str">
        <f>CONCATENATE(
IF(MID(BD12,3,1)=")",MID(BD12,2,1),MID(BD12,2,2)),"+",
IF(MID(BE12,3,1)=")",MID(BE12,2,1),MID(BE12,2,2)),"+",
IF(MID(BF12,3,1)=")",MID(BF12,2,1),MID(BF12,2,2))
)</f>
        <v>BD+BE+BF</v>
      </c>
      <c r="BH11" s="67"/>
      <c r="BI11" s="67"/>
      <c r="BJ11" s="67"/>
      <c r="BK11" s="67" t="str">
        <f>CONCATENATE(
IF(MID(BH12,3,1)=")",MID(BH12,2,1),MID(BH12,2,2)),"+",
IF(MID(BI12,3,1)=")",MID(BI12,2,1),MID(BI12,2,2)),"+",
IF(MID(BJ12,3,1)=")",MID(BJ12,2,1),MID(BJ12,2,2))
)</f>
        <v>BH+BI+BJ</v>
      </c>
      <c r="BL11" s="76"/>
      <c r="BM11" s="76"/>
      <c r="BN11" s="76" t="str">
        <f>CONCATENATE(
IF(MID(BL12,3,1)=")",MID(BL12,2,1),MID(BL12,2,2)),"+",
IF(MID(BM12,3,1)=")",MID(BM12,2,1),MID(BM12,2,2))
)</f>
        <v>BL+BM</v>
      </c>
      <c r="BO11" s="67"/>
      <c r="BP11" s="76" t="str">
        <f>CONCATENATE(
IF(MID(BL12,3,1)=")",MID(BL12,2,1),MID(BL12,2,2)),"-",
IF(MID(BO12,3,1)=")",MID(BO12,2,1),MID(BO12,2,2))
)</f>
        <v>BL-BO</v>
      </c>
      <c r="BQ11" s="76" t="str">
        <f>CONCATENATE(
IF(MID(BM12,3,1)=")",MID(BM12,2,1),MID(BM12,2,2))
)</f>
        <v>BM</v>
      </c>
      <c r="BR11" s="76" t="str">
        <f>CONCATENATE(
IF(MID(BP12,3,1)=")",MID(BP12,2,1),MID(BP12,2,2)),"+",
IF(MID(BQ12,3,1)=")",MID(BQ12,2,1),MID(BQ12,2,2)),
)</f>
        <v>BP+BQ</v>
      </c>
      <c r="BS11" s="67"/>
      <c r="BT11" s="76" t="str">
        <f>CONCATENATE(
IF(MID(BP12,3,1)=")",MID(BP12,2,1),MID(BP12,2,2))
)</f>
        <v>BP</v>
      </c>
      <c r="BU11" s="76" t="str">
        <f>CONCATENATE("Higher of MCIT or ",
IF(MID(BQ12,3,1)=")",MID(BQ12,2,1),MID(BQ12,2,2))
)</f>
        <v>Higher of MCIT or BQ</v>
      </c>
      <c r="BV11" s="76" t="str">
        <f>CONCATENATE(
IF(MID(BT12,3,1)=")",MID(BT12,2,1),MID(BT12,2,2)),"+",
IF(MID(BU12,3,1)=")",MID(BU12,2,1),MID(BU12,2,2)),
)</f>
        <v>BT+BU</v>
      </c>
      <c r="BW11" s="67"/>
      <c r="BX11" s="67"/>
      <c r="BY11" s="67"/>
      <c r="BZ11" s="67" t="str">
        <f>CONCATENATE(
IF(MID(BW12,3,1)=")",MID(BW12,2,1),MID(BW12,2,2)),"+",
IF(MID(BX12,3,1)=")",MID(BX12,2,1),MID(BX12,2,2)),"+",
IF(MID(BY12,3,1)=")",MID(BY12,2,1),MID(BY12,2,2))
)</f>
        <v>BW+BX+BY</v>
      </c>
      <c r="CA11" s="76" t="str">
        <f>CONCATENATE("-",
IF(MID(BW12,3,1)=")",MID(BW12,2,1),MID(BW12,2,2)))</f>
        <v>-BW</v>
      </c>
      <c r="CB11" s="76" t="str">
        <f>CONCATENATE(
IF(MID(BT12,3,1)=")",MID(BT12,2,1),MID(BT12,2,2)),"-",
IF(MID(BX12,3,1)=")",MID(BX12,2,1),MID(BX12,2,2))
)</f>
        <v>BT-BX</v>
      </c>
      <c r="CC11" s="76" t="str">
        <f>CONCATENATE(
IF(MID(BU12,3,1)=")",MID(BU12,2,1),MID(BU12,2,2)),"-",
IF(MID(BY12,3,1)=")",MID(BY12,2,1),MID(BY12,2,2))
)</f>
        <v>BU-BY</v>
      </c>
      <c r="CD11" s="76" t="str">
        <f>CONCATENATE(
IF(MID(CB12,3,1)=")",MID(CB12,2,1),MID(CB12,2,2)),"+",
IF(MID(CC12,3,1)=")",MID(CC12,2,1),MID(CC12,2,2))
)</f>
        <v>CB+CC</v>
      </c>
      <c r="CE11" s="67"/>
      <c r="CF11" s="67"/>
      <c r="CG11" s="67" t="s">
        <v>512</v>
      </c>
      <c r="CH11" s="67" t="str">
        <f>CONCATENATE(
IF(MID(CE12,3,1)=")",MID(CE12,2,1),MID(CE12,2,2)),"+",
IF(MID(CF12,3,1)=")",MID(CF12,2,1),MID(CF12,2,2)),"+",
IF(MID(CG12,3,1)=")",MID(CG12,2,1),MID(CG12,2,2))
)</f>
        <v>CE+CF+CG</v>
      </c>
      <c r="CI11" s="74"/>
      <c r="CJ11" s="74"/>
      <c r="CK11" s="74"/>
      <c r="CL11" s="74" t="str">
        <f>CONCATENATE(
IF(MID(CI12,3,1)=")",MID(CI12,2,1),MID(CI12,2,2)),"+",
IF(MID(CJ12,3,1)=")",MID(CJ12,2,1),MID(CJ12,2,2)),"+",
IF(MID(CK12,3,1)=")",MID(CK12,2,1),MID(CK12,2,2))
)</f>
        <v>CI+CJ+CK</v>
      </c>
      <c r="CM11" s="67" t="s">
        <v>512</v>
      </c>
      <c r="CN11" s="67"/>
      <c r="CO11" s="67"/>
      <c r="CP11" s="67" t="str">
        <f>CONCATENATE(
IF(MID(CM12,3,1)=")",MID(CM12,2,1),MID(CM12,2,2)),"+",
IF(MID(CN12,3,1)=")",MID(CN12,2,1),MID(CN12,2,2)),"+",
IF(MID(CO12,3,1)=")",MID(CO12,2,1),MID(CO12,2,2))
)</f>
        <v>CM+CN+CO</v>
      </c>
      <c r="CQ11" s="74"/>
      <c r="CR11" s="74"/>
      <c r="CS11" s="74"/>
      <c r="CT11" s="74" t="str">
        <f>CONCATENATE(
IF(MID(CQ12,3,1)=")",MID(CQ12,2,1),MID(CQ12,2,2)),"+",
IF(MID(CR12,3,1)=")",MID(CR12,2,1),MID(CR12,2,2)),"+",
IF(MID(CS12,3,1)=")",MID(CS12,2,1),MID(CS12,2,2))
)</f>
        <v>CQ+CR+CS</v>
      </c>
      <c r="CU11" s="67" t="str">
        <f>CONCATENATE(
IF(MID(CE12,3,1)=")",MID(CE12,2,1),MID(CE12,2,2)),"+",
IF(MID(CI12,3,1)=")",MID(CI12,2,1),MID(CI12,2,2)),"-",
IF(MID(CM12,3,1)=")",MID(CM12,2,1),MID(CM12,2,2)),"+",
IF(MID(CQ12,3,1)=")",MID(CQ12,2,1),MID(CQ12,2,2))
)</f>
        <v>CE+CI-CM+CQ</v>
      </c>
      <c r="CV11" s="67" t="str">
        <f>CONCATENATE(
IF(MID(CF12,3,1)=")",MID(CF12,2,1),MID(CF12,2,2)),"+",
IF(MID(CJ12,3,1)=")",MID(CJ12,2,1),MID(CJ12,2,2)),"-",
IF(MID(CN12,3,1)=")",MID(CN12,2,1),MID(CN12,2,2)),"+",
IF(MID(CR12,3,1)=")",MID(CR12,2,1),MID(CR12,2,2))
)</f>
        <v>CF+CJ-CN+CR</v>
      </c>
      <c r="CW11" s="67" t="str">
        <f>CONCATENATE(
IF(MID(CG12,3,1)=")",MID(CG12,2,1),MID(CG12,2,2)),"+",
IF(MID(CK12,3,1)=")",MID(CK12,2,1),MID(CK12,2,2)),"-",
IF(MID(CO12,3,1)=")",MID(CO12,2,1),MID(CO12,2,2)),"+",
IF(MID(CS12,3,1)=")",MID(CS12,2,1),MID(CS12,2,2))
)</f>
        <v>CG+CK-CO+CS</v>
      </c>
      <c r="CX11" s="67" t="str">
        <f>CONCATENATE(
IF(MID(CU12,3,1)=")",MID(CU12,2,1),MID(CU12,2,2)),"+",
IF(MID(CV12,3,1)=")",MID(CV12,2,1),MID(CV12,2,2)),"+",
IF(MID(CW12,3,1)=")",MID(CW12,2,1),MID(CW12,2,2))
)</f>
        <v>CU+CV+CW</v>
      </c>
      <c r="CY11" s="10"/>
      <c r="CZ11" s="10"/>
      <c r="DA11" s="67"/>
      <c r="DB11" s="67"/>
      <c r="DC11" s="67"/>
      <c r="DD11" s="67"/>
      <c r="DE11" s="224" t="str">
        <f>CONCATENATE(IF(MID(DD12,3,1)=")",MID(DD12,2,1),MID(DD12,2,2)),"/",
IF(MID(L12,3,1)=")",MID(L12,2,1),MID(L12,2,2)), "+",
IF(MID(M12,3,1)=")",MID(M12,2,1),MID(M12,2,2))
)</f>
        <v>DD/L+M</v>
      </c>
      <c r="DF11" s="119"/>
    </row>
    <row r="12" spans="1:110" ht="15.75">
      <c r="A12" s="125" t="str">
        <f t="shared" ref="A12:DE12" si="0">CONCATENATE("(",MID(ADDRESS(ROW(),COLUMN()),2,SEARCH("$",ADDRESS(ROW(),COLUMN()),2)-2),")")</f>
        <v>(A)</v>
      </c>
      <c r="B12" s="11" t="str">
        <f t="shared" si="0"/>
        <v>(B)</v>
      </c>
      <c r="C12" s="12" t="str">
        <f t="shared" si="0"/>
        <v>(C)</v>
      </c>
      <c r="D12" s="11" t="str">
        <f t="shared" si="0"/>
        <v>(D)</v>
      </c>
      <c r="E12" s="11" t="str">
        <f t="shared" si="0"/>
        <v>(E)</v>
      </c>
      <c r="F12" s="11" t="str">
        <f t="shared" si="0"/>
        <v>(F)</v>
      </c>
      <c r="G12" s="77" t="str">
        <f t="shared" si="0"/>
        <v>(G)</v>
      </c>
      <c r="H12" s="77" t="str">
        <f t="shared" si="0"/>
        <v>(H)</v>
      </c>
      <c r="I12" s="77" t="str">
        <f t="shared" si="0"/>
        <v>(I)</v>
      </c>
      <c r="J12" s="77" t="str">
        <f t="shared" si="0"/>
        <v>(J)</v>
      </c>
      <c r="K12" s="77" t="str">
        <f t="shared" si="0"/>
        <v>(K)</v>
      </c>
      <c r="L12" s="72" t="str">
        <f t="shared" si="0"/>
        <v>(L)</v>
      </c>
      <c r="M12" s="72" t="str">
        <f t="shared" si="0"/>
        <v>(M)</v>
      </c>
      <c r="N12" s="11" t="str">
        <f t="shared" si="0"/>
        <v>(N)</v>
      </c>
      <c r="O12" s="11" t="str">
        <f t="shared" si="0"/>
        <v>(O)</v>
      </c>
      <c r="P12" s="11" t="str">
        <f t="shared" si="0"/>
        <v>(P)</v>
      </c>
      <c r="Q12" s="11" t="str">
        <f t="shared" si="0"/>
        <v>(Q)</v>
      </c>
      <c r="R12" s="12" t="str">
        <f t="shared" si="0"/>
        <v>(R)</v>
      </c>
      <c r="S12" s="12" t="str">
        <f t="shared" si="0"/>
        <v>(S)</v>
      </c>
      <c r="T12" s="12" t="str">
        <f t="shared" si="0"/>
        <v>(T)</v>
      </c>
      <c r="U12" s="12" t="str">
        <f t="shared" si="0"/>
        <v>(U)</v>
      </c>
      <c r="V12" s="12" t="str">
        <f t="shared" si="0"/>
        <v>(V)</v>
      </c>
      <c r="W12" s="12" t="str">
        <f t="shared" si="0"/>
        <v>(W)</v>
      </c>
      <c r="X12" s="11" t="str">
        <f t="shared" si="0"/>
        <v>(X)</v>
      </c>
      <c r="Y12" s="11" t="str">
        <f t="shared" si="0"/>
        <v>(Y)</v>
      </c>
      <c r="Z12" s="11" t="str">
        <f t="shared" si="0"/>
        <v>(Z)</v>
      </c>
      <c r="AA12" s="11" t="str">
        <f t="shared" si="0"/>
        <v>(AA)</v>
      </c>
      <c r="AB12" s="72" t="str">
        <f t="shared" si="0"/>
        <v>(AB)</v>
      </c>
      <c r="AC12" s="72" t="str">
        <f t="shared" si="0"/>
        <v>(AC)</v>
      </c>
      <c r="AD12" s="72" t="str">
        <f t="shared" si="0"/>
        <v>(AD)</v>
      </c>
      <c r="AE12" s="72" t="str">
        <f t="shared" si="0"/>
        <v>(AE)</v>
      </c>
      <c r="AF12" s="11" t="str">
        <f t="shared" si="0"/>
        <v>(AF)</v>
      </c>
      <c r="AG12" s="11" t="str">
        <f t="shared" si="0"/>
        <v>(AG)</v>
      </c>
      <c r="AH12" s="11" t="str">
        <f t="shared" si="0"/>
        <v>(AH)</v>
      </c>
      <c r="AI12" s="11" t="str">
        <f t="shared" si="0"/>
        <v>(AI)</v>
      </c>
      <c r="AJ12" s="72" t="str">
        <f t="shared" si="0"/>
        <v>(AJ)</v>
      </c>
      <c r="AK12" s="72" t="str">
        <f t="shared" si="0"/>
        <v>(AK)</v>
      </c>
      <c r="AL12" s="72" t="str">
        <f t="shared" si="0"/>
        <v>(AL)</v>
      </c>
      <c r="AM12" s="72" t="str">
        <f t="shared" si="0"/>
        <v>(AM)</v>
      </c>
      <c r="AN12" s="11" t="str">
        <f t="shared" si="0"/>
        <v>(AN)</v>
      </c>
      <c r="AO12" s="11" t="str">
        <f t="shared" si="0"/>
        <v>(AO)</v>
      </c>
      <c r="AP12" s="11" t="str">
        <f t="shared" si="0"/>
        <v>(AP)</v>
      </c>
      <c r="AQ12" s="11" t="str">
        <f t="shared" si="0"/>
        <v>(AQ)</v>
      </c>
      <c r="AR12" s="72" t="str">
        <f t="shared" si="0"/>
        <v>(AR)</v>
      </c>
      <c r="AS12" s="72" t="str">
        <f t="shared" si="0"/>
        <v>(AS)</v>
      </c>
      <c r="AT12" s="72" t="str">
        <f t="shared" si="0"/>
        <v>(AT)</v>
      </c>
      <c r="AU12" s="72" t="str">
        <f t="shared" si="0"/>
        <v>(AU)</v>
      </c>
      <c r="AV12" s="77" t="str">
        <f t="shared" si="0"/>
        <v>(AV)</v>
      </c>
      <c r="AW12" s="77" t="str">
        <f t="shared" si="0"/>
        <v>(AW)</v>
      </c>
      <c r="AX12" s="77" t="str">
        <f t="shared" si="0"/>
        <v>(AX)</v>
      </c>
      <c r="AY12" s="77" t="str">
        <f t="shared" si="0"/>
        <v>(AY)</v>
      </c>
      <c r="AZ12" s="72" t="str">
        <f t="shared" si="0"/>
        <v>(AZ)</v>
      </c>
      <c r="BA12" s="72" t="str">
        <f t="shared" si="0"/>
        <v>(BA)</v>
      </c>
      <c r="BB12" s="72" t="str">
        <f t="shared" si="0"/>
        <v>(BB)</v>
      </c>
      <c r="BC12" s="72" t="str">
        <f t="shared" si="0"/>
        <v>(BC)</v>
      </c>
      <c r="BD12" s="77" t="str">
        <f t="shared" si="0"/>
        <v>(BD)</v>
      </c>
      <c r="BE12" s="77" t="str">
        <f t="shared" si="0"/>
        <v>(BE)</v>
      </c>
      <c r="BF12" s="77" t="str">
        <f t="shared" si="0"/>
        <v>(BF)</v>
      </c>
      <c r="BG12" s="77" t="str">
        <f t="shared" si="0"/>
        <v>(BG)</v>
      </c>
      <c r="BH12" s="11" t="str">
        <f t="shared" si="0"/>
        <v>(BH)</v>
      </c>
      <c r="BI12" s="11" t="str">
        <f t="shared" si="0"/>
        <v>(BI)</v>
      </c>
      <c r="BJ12" s="11" t="str">
        <f t="shared" si="0"/>
        <v>(BJ)</v>
      </c>
      <c r="BK12" s="11" t="str">
        <f t="shared" si="0"/>
        <v>(BK)</v>
      </c>
      <c r="BL12" s="72" t="str">
        <f t="shared" si="0"/>
        <v>(BL)</v>
      </c>
      <c r="BM12" s="72" t="str">
        <f t="shared" si="0"/>
        <v>(BM)</v>
      </c>
      <c r="BN12" s="72" t="str">
        <f t="shared" si="0"/>
        <v>(BN)</v>
      </c>
      <c r="BO12" s="11" t="str">
        <f t="shared" si="0"/>
        <v>(BO)</v>
      </c>
      <c r="BP12" s="72" t="str">
        <f t="shared" si="0"/>
        <v>(BP)</v>
      </c>
      <c r="BQ12" s="72" t="str">
        <f t="shared" si="0"/>
        <v>(BQ)</v>
      </c>
      <c r="BR12" s="72" t="str">
        <f t="shared" si="0"/>
        <v>(BR)</v>
      </c>
      <c r="BS12" s="11" t="str">
        <f t="shared" si="0"/>
        <v>(BS)</v>
      </c>
      <c r="BT12" s="72" t="str">
        <f t="shared" si="0"/>
        <v>(BT)</v>
      </c>
      <c r="BU12" s="72" t="str">
        <f t="shared" si="0"/>
        <v>(BU)</v>
      </c>
      <c r="BV12" s="72" t="str">
        <f t="shared" si="0"/>
        <v>(BV)</v>
      </c>
      <c r="BW12" s="11" t="str">
        <f t="shared" si="0"/>
        <v>(BW)</v>
      </c>
      <c r="BX12" s="11" t="str">
        <f t="shared" si="0"/>
        <v>(BX)</v>
      </c>
      <c r="BY12" s="11" t="str">
        <f t="shared" si="0"/>
        <v>(BY)</v>
      </c>
      <c r="BZ12" s="11" t="str">
        <f t="shared" si="0"/>
        <v>(BZ)</v>
      </c>
      <c r="CA12" s="72" t="str">
        <f t="shared" si="0"/>
        <v>(CA)</v>
      </c>
      <c r="CB12" s="72" t="str">
        <f t="shared" si="0"/>
        <v>(CB)</v>
      </c>
      <c r="CC12" s="72" t="str">
        <f t="shared" si="0"/>
        <v>(CC)</v>
      </c>
      <c r="CD12" s="72" t="str">
        <f t="shared" si="0"/>
        <v>(CD)</v>
      </c>
      <c r="CE12" s="11" t="str">
        <f t="shared" si="0"/>
        <v>(CE)</v>
      </c>
      <c r="CF12" s="11" t="str">
        <f t="shared" si="0"/>
        <v>(CF)</v>
      </c>
      <c r="CG12" s="11" t="str">
        <f t="shared" si="0"/>
        <v>(CG)</v>
      </c>
      <c r="CH12" s="11" t="str">
        <f t="shared" si="0"/>
        <v>(CH)</v>
      </c>
      <c r="CI12" s="77" t="str">
        <f t="shared" si="0"/>
        <v>(CI)</v>
      </c>
      <c r="CJ12" s="77" t="str">
        <f t="shared" si="0"/>
        <v>(CJ)</v>
      </c>
      <c r="CK12" s="77" t="str">
        <f t="shared" si="0"/>
        <v>(CK)</v>
      </c>
      <c r="CL12" s="77" t="str">
        <f t="shared" si="0"/>
        <v>(CL)</v>
      </c>
      <c r="CM12" s="11" t="str">
        <f t="shared" si="0"/>
        <v>(CM)</v>
      </c>
      <c r="CN12" s="11" t="str">
        <f t="shared" si="0"/>
        <v>(CN)</v>
      </c>
      <c r="CO12" s="11" t="str">
        <f t="shared" si="0"/>
        <v>(CO)</v>
      </c>
      <c r="CP12" s="11" t="str">
        <f t="shared" si="0"/>
        <v>(CP)</v>
      </c>
      <c r="CQ12" s="77" t="str">
        <f t="shared" si="0"/>
        <v>(CQ)</v>
      </c>
      <c r="CR12" s="77" t="str">
        <f t="shared" si="0"/>
        <v>(CR)</v>
      </c>
      <c r="CS12" s="77" t="str">
        <f t="shared" si="0"/>
        <v>(CS)</v>
      </c>
      <c r="CT12" s="77" t="str">
        <f t="shared" si="0"/>
        <v>(CT)</v>
      </c>
      <c r="CU12" s="11" t="str">
        <f t="shared" si="0"/>
        <v>(CU)</v>
      </c>
      <c r="CV12" s="11" t="str">
        <f t="shared" si="0"/>
        <v>(CV)</v>
      </c>
      <c r="CW12" s="11" t="str">
        <f t="shared" si="0"/>
        <v>(CW)</v>
      </c>
      <c r="CX12" s="11" t="str">
        <f t="shared" si="0"/>
        <v>(CX)</v>
      </c>
      <c r="CY12" s="12" t="str">
        <f t="shared" si="0"/>
        <v>(CY)</v>
      </c>
      <c r="CZ12" s="12" t="str">
        <f t="shared" si="0"/>
        <v>(CZ)</v>
      </c>
      <c r="DA12" s="11" t="str">
        <f t="shared" si="0"/>
        <v>(DA)</v>
      </c>
      <c r="DB12" s="11" t="str">
        <f t="shared" si="0"/>
        <v>(DB)</v>
      </c>
      <c r="DC12" s="13" t="str">
        <f t="shared" si="0"/>
        <v>(DC)</v>
      </c>
      <c r="DD12" s="11" t="str">
        <f t="shared" si="0"/>
        <v>(DD)</v>
      </c>
      <c r="DE12" s="194" t="str">
        <f t="shared" si="0"/>
        <v>(DE)</v>
      </c>
      <c r="DF12" s="119"/>
    </row>
    <row r="13" spans="1:110" ht="64.5" outlineLevel="1">
      <c r="A13" s="451">
        <v>0</v>
      </c>
      <c r="B13" s="452" t="s">
        <v>52</v>
      </c>
      <c r="C13" s="453" t="s">
        <v>53</v>
      </c>
      <c r="D13" s="481">
        <v>90000000</v>
      </c>
      <c r="E13" s="481">
        <v>30000000</v>
      </c>
      <c r="F13" s="482">
        <f t="shared" ref="F13:F29" si="1">IFERROR(IF(AND(D13="",E13=""),"",SUM(D13:E13)),"")</f>
        <v>120000000</v>
      </c>
      <c r="G13" s="481">
        <v>78000000</v>
      </c>
      <c r="H13" s="481">
        <v>1000000</v>
      </c>
      <c r="I13" s="481">
        <v>3000000</v>
      </c>
      <c r="J13" s="481">
        <v>2000000</v>
      </c>
      <c r="K13" s="481">
        <v>15000000</v>
      </c>
      <c r="L13" s="481">
        <v>15000000</v>
      </c>
      <c r="M13" s="481">
        <v>10000000</v>
      </c>
      <c r="N13" s="481">
        <v>25000000</v>
      </c>
      <c r="O13" s="481">
        <v>60000000</v>
      </c>
      <c r="P13" s="481">
        <v>20000000</v>
      </c>
      <c r="Q13" s="481">
        <v>15000000</v>
      </c>
      <c r="R13" s="454" t="s">
        <v>60</v>
      </c>
      <c r="S13" s="454" t="s">
        <v>57</v>
      </c>
      <c r="T13" s="454" t="s">
        <v>57</v>
      </c>
      <c r="U13" s="454" t="s">
        <v>57</v>
      </c>
      <c r="V13" s="454" t="s">
        <v>60</v>
      </c>
      <c r="W13" s="483" t="s">
        <v>513</v>
      </c>
      <c r="X13" s="481">
        <v>30000000</v>
      </c>
      <c r="Y13" s="481">
        <v>0</v>
      </c>
      <c r="Z13" s="481">
        <v>0</v>
      </c>
      <c r="AA13" s="482">
        <f t="shared" ref="AA13:AA29" si="2">IFERROR(IF(AND(X13="",Y13="",Z13=""),"",SUM(X13:Z13)),"")</f>
        <v>30000000</v>
      </c>
      <c r="AB13" s="481">
        <v>10000000</v>
      </c>
      <c r="AC13" s="481">
        <v>0</v>
      </c>
      <c r="AD13" s="481">
        <v>0</v>
      </c>
      <c r="AE13" s="482">
        <f>IFERROR(IF(AND(AB13="",AC13="",AD13=""),"",SUM(AB13:AD13)),"")</f>
        <v>10000000</v>
      </c>
      <c r="AF13" s="481">
        <f>X13-AB13</f>
        <v>20000000</v>
      </c>
      <c r="AG13" s="481">
        <v>0</v>
      </c>
      <c r="AH13" s="481">
        <v>0</v>
      </c>
      <c r="AI13" s="482">
        <f t="shared" ref="AI13:AI29" si="3">IFERROR(IF(AND(AF13="",AG13="",AH13=""),"",SUM($AF13:$AH13)),"")</f>
        <v>20000000</v>
      </c>
      <c r="AJ13" s="481">
        <v>10000000</v>
      </c>
      <c r="AK13" s="481">
        <v>0</v>
      </c>
      <c r="AL13" s="481">
        <v>0</v>
      </c>
      <c r="AM13" s="482">
        <f t="shared" ref="AM13:AM29" si="4">IFERROR(IF(AND(AJ13="",AK13="",AL13=""),"",SUM(AJ13:AL13)),"")</f>
        <v>10000000</v>
      </c>
      <c r="AN13" s="481">
        <v>30000000</v>
      </c>
      <c r="AO13" s="481">
        <v>0</v>
      </c>
      <c r="AP13" s="481">
        <v>0</v>
      </c>
      <c r="AQ13" s="482">
        <f t="shared" ref="AQ13:AQ29" si="5">IFERROR(IF(AND(AN13="",AO13="",AP13=""),"",SUM($AN13:$AP13)),"")</f>
        <v>30000000</v>
      </c>
      <c r="AR13" s="481">
        <v>15000000</v>
      </c>
      <c r="AS13" s="481">
        <v>0</v>
      </c>
      <c r="AT13" s="481">
        <v>0</v>
      </c>
      <c r="AU13" s="482">
        <f t="shared" ref="AU13:AU29" si="6">IFERROR(IF(AND(AR13="",AS13="",AT13=""),"",SUM($AR13:$AT13)),"")</f>
        <v>15000000</v>
      </c>
      <c r="AV13" s="481">
        <v>0</v>
      </c>
      <c r="AW13" s="481">
        <v>0</v>
      </c>
      <c r="AX13" s="481">
        <v>0</v>
      </c>
      <c r="AY13" s="482">
        <f t="shared" ref="AY13:AY29" si="7">IFERROR(IF(AND(AV13="",AW13="",AX13=""),"",SUM($AV13:$AX13)),"")</f>
        <v>0</v>
      </c>
      <c r="AZ13" s="481">
        <v>0</v>
      </c>
      <c r="BA13" s="481">
        <v>0</v>
      </c>
      <c r="BB13" s="481">
        <v>0</v>
      </c>
      <c r="BC13" s="482">
        <f t="shared" ref="BC13:BC29" si="8">IFERROR(IF(AND(AZ13="",BA13="",BB13=""),"",SUM($AZ13:$BB13)),"")</f>
        <v>0</v>
      </c>
      <c r="BD13" s="481">
        <v>0</v>
      </c>
      <c r="BE13" s="481">
        <v>0</v>
      </c>
      <c r="BF13" s="481">
        <v>0</v>
      </c>
      <c r="BG13" s="482">
        <f t="shared" ref="BG13:BG29" si="9">IFERROR(IF(AND(BD13="",BE13="",BF13=""),"",SUM($BD13:$BF13)),"")</f>
        <v>0</v>
      </c>
      <c r="BH13" s="481">
        <v>15000000</v>
      </c>
      <c r="BI13" s="481">
        <v>0</v>
      </c>
      <c r="BJ13" s="481">
        <v>0</v>
      </c>
      <c r="BK13" s="482">
        <f t="shared" ref="BK13:BK28" si="10">IFERROR(IF(AND(BH13="",BI13="",BJ13=""),"",SUM(BH13:BJ13)),"")</f>
        <v>15000000</v>
      </c>
      <c r="BL13" s="481">
        <v>0</v>
      </c>
      <c r="BM13" s="481">
        <v>0</v>
      </c>
      <c r="BN13" s="482">
        <f t="shared" ref="BN13:BN29" si="11">IFERROR(IF(AND(BL13="",BM13=""),"",SUM($BL13:$BM13)),"")</f>
        <v>0</v>
      </c>
      <c r="BO13" s="481">
        <v>0</v>
      </c>
      <c r="BP13" s="484">
        <f>IFERROR(IF(AND(BL13="",BO13=""),"",BL13-BO13),"")</f>
        <v>0</v>
      </c>
      <c r="BQ13" s="484">
        <f t="shared" ref="BQ13:BQ29" si="12">BM13</f>
        <v>0</v>
      </c>
      <c r="BR13" s="482">
        <f t="shared" ref="BR13:BR29" si="13">IFERROR(IF(AND(BP13="",BQ13=""),"",SUM($BP13:$BQ13)),"")</f>
        <v>0</v>
      </c>
      <c r="BS13" s="481">
        <v>0</v>
      </c>
      <c r="BT13" s="484">
        <f t="shared" ref="BT13:BT29" si="14">BP13</f>
        <v>0</v>
      </c>
      <c r="BU13" s="484">
        <f t="shared" ref="BU13:BU29" si="15">IFERROR(IF(BS13&gt;BQ13,BS13,BQ13),"")</f>
        <v>0</v>
      </c>
      <c r="BV13" s="482">
        <f t="shared" ref="BV13:BV29" si="16">IFERROR(IF(AND(BT13="",BU13=""),"",SUM($BT13:$BU13)),"")</f>
        <v>0</v>
      </c>
      <c r="BW13" s="481">
        <v>0</v>
      </c>
      <c r="BX13" s="481">
        <v>0</v>
      </c>
      <c r="BY13" s="481">
        <v>0</v>
      </c>
      <c r="BZ13" s="482">
        <f t="shared" ref="BZ13:BZ29" si="17">IFERROR(IF(AND(BW13="",BX13="",BY13=""),"",SUM($BW13:$BY13)),"")</f>
        <v>0</v>
      </c>
      <c r="CA13" s="484">
        <f t="shared" ref="CA13:CA29" si="18">-BW13</f>
        <v>0</v>
      </c>
      <c r="CB13" s="484">
        <f t="shared" ref="CB13:CC28" si="19">IFERROR(IF(AND(BT13="",BX13=""),"",BT13-BX13),"")</f>
        <v>0</v>
      </c>
      <c r="CC13" s="484">
        <f t="shared" si="19"/>
        <v>0</v>
      </c>
      <c r="CD13" s="482">
        <f t="shared" ref="CD13:CD29" si="20">IFERROR(IF(AND(CB13="",CC13=""),"",SUM($CB13:$CC13)),"")</f>
        <v>0</v>
      </c>
      <c r="CE13" s="481">
        <f>BH13*0.25</f>
        <v>3750000</v>
      </c>
      <c r="CF13" s="481">
        <v>0</v>
      </c>
      <c r="CG13" s="484">
        <v>0</v>
      </c>
      <c r="CH13" s="482">
        <f t="shared" ref="CH13:CH29" si="21">IFERROR(IF(AND(CE13="",CF13="",CG13=""),"",SUM($CE13:$CG13)),"")</f>
        <v>3750000</v>
      </c>
      <c r="CI13" s="485">
        <v>0</v>
      </c>
      <c r="CJ13" s="485">
        <v>0</v>
      </c>
      <c r="CK13" s="485">
        <v>0</v>
      </c>
      <c r="CL13" s="486">
        <f t="shared" ref="CL13:CL29" si="22">IFERROR(IF(AND(CI13="",CJ13="",CK13=""),"",SUM($CI13:$CK13)),"")</f>
        <v>0</v>
      </c>
      <c r="CM13" s="484">
        <v>0</v>
      </c>
      <c r="CN13" s="481">
        <v>0</v>
      </c>
      <c r="CO13" s="481">
        <v>0</v>
      </c>
      <c r="CP13" s="482">
        <f t="shared" ref="CP13:CP29" si="23">IFERROR(IF(AND(CM13="",CN13="",CO13=""),"",SUM($CM13:$CO13)),"")</f>
        <v>0</v>
      </c>
      <c r="CQ13" s="481">
        <v>0</v>
      </c>
      <c r="CR13" s="481">
        <v>0</v>
      </c>
      <c r="CS13" s="481">
        <v>0</v>
      </c>
      <c r="CT13" s="482">
        <f t="shared" ref="CT13:CT29" si="24">IFERROR(IF(AND(CQ13="",CR13="",CS13=""),"",SUM($CQ13:$CS13)),"")</f>
        <v>0</v>
      </c>
      <c r="CU13" s="487">
        <f t="shared" ref="CU13:CW28" si="25">IFERROR(IF(AND(CE13="",CI13="",CM13="",CQ13=""),"",CE13+CI13-CM13+CQ13),"")</f>
        <v>3750000</v>
      </c>
      <c r="CV13" s="487">
        <f t="shared" si="25"/>
        <v>0</v>
      </c>
      <c r="CW13" s="487">
        <f t="shared" si="25"/>
        <v>0</v>
      </c>
      <c r="CX13" s="482">
        <f t="shared" ref="CX13:CX29" si="26">IFERROR(IF(AND(CU13="",CV13="",CW13=""),"",SUM($CU13:$CW13)),"")</f>
        <v>3750000</v>
      </c>
      <c r="CY13" s="481">
        <v>0</v>
      </c>
      <c r="CZ13" s="481">
        <v>0</v>
      </c>
      <c r="DA13" s="481">
        <v>25000000</v>
      </c>
      <c r="DB13" s="481">
        <v>15000000</v>
      </c>
      <c r="DC13" s="481">
        <f>DB13/X13</f>
        <v>0.5</v>
      </c>
      <c r="DD13" s="481">
        <v>2000000</v>
      </c>
      <c r="DE13" s="488">
        <f t="shared" ref="DE13:DE29" si="27">IFERROR(DD13/(L13+M13),"")</f>
        <v>0.08</v>
      </c>
      <c r="DF13" s="119"/>
    </row>
    <row r="14" spans="1:110" ht="15.75">
      <c r="A14" s="181"/>
      <c r="B14" s="182"/>
      <c r="C14" s="183"/>
      <c r="D14" s="203"/>
      <c r="E14" s="203"/>
      <c r="F14" s="190" t="str">
        <f t="shared" si="1"/>
        <v/>
      </c>
      <c r="G14" s="203"/>
      <c r="H14" s="203"/>
      <c r="I14" s="203"/>
      <c r="J14" s="203"/>
      <c r="K14" s="203"/>
      <c r="L14" s="203"/>
      <c r="M14" s="203"/>
      <c r="N14" s="203"/>
      <c r="O14" s="203"/>
      <c r="P14" s="203"/>
      <c r="Q14" s="203"/>
      <c r="R14" s="199"/>
      <c r="S14" s="199"/>
      <c r="T14" s="199"/>
      <c r="U14" s="199"/>
      <c r="V14" s="199"/>
      <c r="W14" s="489"/>
      <c r="X14" s="203"/>
      <c r="Y14" s="203"/>
      <c r="Z14" s="203"/>
      <c r="AA14" s="190" t="str">
        <f t="shared" si="2"/>
        <v/>
      </c>
      <c r="AB14" s="203"/>
      <c r="AC14" s="203"/>
      <c r="AD14" s="203"/>
      <c r="AE14" s="190" t="str">
        <f>IFERROR(IF(AND(AB14="",AC14="",AD14=""),"",SUM(AB14:AD14)),"")</f>
        <v/>
      </c>
      <c r="AF14" s="203"/>
      <c r="AG14" s="203"/>
      <c r="AH14" s="203"/>
      <c r="AI14" s="190" t="str">
        <f t="shared" si="3"/>
        <v/>
      </c>
      <c r="AJ14" s="203"/>
      <c r="AK14" s="203"/>
      <c r="AL14" s="203"/>
      <c r="AM14" s="190" t="str">
        <f t="shared" si="4"/>
        <v/>
      </c>
      <c r="AN14" s="203"/>
      <c r="AO14" s="203"/>
      <c r="AP14" s="203"/>
      <c r="AQ14" s="190" t="str">
        <f t="shared" si="5"/>
        <v/>
      </c>
      <c r="AR14" s="203"/>
      <c r="AS14" s="203"/>
      <c r="AT14" s="203"/>
      <c r="AU14" s="190" t="str">
        <f t="shared" si="6"/>
        <v/>
      </c>
      <c r="AV14" s="203"/>
      <c r="AW14" s="203"/>
      <c r="AX14" s="203"/>
      <c r="AY14" s="190" t="str">
        <f t="shared" si="7"/>
        <v/>
      </c>
      <c r="AZ14" s="203"/>
      <c r="BA14" s="203"/>
      <c r="BB14" s="203"/>
      <c r="BC14" s="190" t="str">
        <f t="shared" si="8"/>
        <v/>
      </c>
      <c r="BD14" s="203"/>
      <c r="BE14" s="203"/>
      <c r="BF14" s="203"/>
      <c r="BG14" s="190" t="str">
        <f t="shared" si="9"/>
        <v/>
      </c>
      <c r="BH14" s="203"/>
      <c r="BI14" s="203"/>
      <c r="BJ14" s="203"/>
      <c r="BK14" s="190" t="str">
        <f t="shared" si="10"/>
        <v/>
      </c>
      <c r="BL14" s="203"/>
      <c r="BM14" s="203"/>
      <c r="BN14" s="190" t="str">
        <f t="shared" si="11"/>
        <v/>
      </c>
      <c r="BO14" s="203"/>
      <c r="BP14" s="490" t="str">
        <f>IFERROR(IF(AND(BL14="",BO14=""),"",BL14-BO14),"")</f>
        <v/>
      </c>
      <c r="BQ14" s="490">
        <f t="shared" si="12"/>
        <v>0</v>
      </c>
      <c r="BR14" s="190">
        <f t="shared" si="13"/>
        <v>0</v>
      </c>
      <c r="BS14" s="203"/>
      <c r="BT14" s="490" t="str">
        <f t="shared" si="14"/>
        <v/>
      </c>
      <c r="BU14" s="490">
        <f t="shared" si="15"/>
        <v>0</v>
      </c>
      <c r="BV14" s="190">
        <f t="shared" si="16"/>
        <v>0</v>
      </c>
      <c r="BW14" s="203"/>
      <c r="BX14" s="203"/>
      <c r="BY14" s="203"/>
      <c r="BZ14" s="190" t="str">
        <f t="shared" si="17"/>
        <v/>
      </c>
      <c r="CA14" s="490">
        <f t="shared" si="18"/>
        <v>0</v>
      </c>
      <c r="CB14" s="490" t="str">
        <f t="shared" si="19"/>
        <v/>
      </c>
      <c r="CC14" s="490">
        <f t="shared" si="19"/>
        <v>0</v>
      </c>
      <c r="CD14" s="190">
        <f t="shared" si="20"/>
        <v>0</v>
      </c>
      <c r="CE14" s="203"/>
      <c r="CF14" s="203"/>
      <c r="CG14" s="490">
        <v>0</v>
      </c>
      <c r="CH14" s="190">
        <f t="shared" si="21"/>
        <v>0</v>
      </c>
      <c r="CI14" s="491"/>
      <c r="CJ14" s="491"/>
      <c r="CK14" s="491"/>
      <c r="CL14" s="190" t="str">
        <f t="shared" si="22"/>
        <v/>
      </c>
      <c r="CM14" s="490">
        <v>0</v>
      </c>
      <c r="CN14" s="203"/>
      <c r="CO14" s="203"/>
      <c r="CP14" s="190">
        <f t="shared" si="23"/>
        <v>0</v>
      </c>
      <c r="CQ14" s="203"/>
      <c r="CR14" s="203"/>
      <c r="CS14" s="203"/>
      <c r="CT14" s="190" t="str">
        <f t="shared" si="24"/>
        <v/>
      </c>
      <c r="CU14" s="492">
        <f t="shared" si="25"/>
        <v>0</v>
      </c>
      <c r="CV14" s="492" t="str">
        <f t="shared" si="25"/>
        <v/>
      </c>
      <c r="CW14" s="492">
        <f t="shared" si="25"/>
        <v>0</v>
      </c>
      <c r="CX14" s="190">
        <f t="shared" si="26"/>
        <v>0</v>
      </c>
      <c r="CY14" s="203"/>
      <c r="CZ14" s="203"/>
      <c r="DA14" s="203"/>
      <c r="DB14" s="203"/>
      <c r="DC14" s="203"/>
      <c r="DD14" s="203"/>
      <c r="DE14" s="493" t="str">
        <f t="shared" si="27"/>
        <v/>
      </c>
      <c r="DF14" s="119"/>
    </row>
    <row r="15" spans="1:110" ht="15.75">
      <c r="A15" s="420"/>
      <c r="B15" s="182"/>
      <c r="C15" s="421"/>
      <c r="D15" s="203"/>
      <c r="E15" s="203"/>
      <c r="F15" s="190" t="str">
        <f t="shared" si="1"/>
        <v/>
      </c>
      <c r="G15" s="203"/>
      <c r="H15" s="203"/>
      <c r="I15" s="203"/>
      <c r="J15" s="203"/>
      <c r="K15" s="203"/>
      <c r="L15" s="203"/>
      <c r="M15" s="203"/>
      <c r="N15" s="203"/>
      <c r="O15" s="203"/>
      <c r="P15" s="203"/>
      <c r="Q15" s="203"/>
      <c r="R15" s="199"/>
      <c r="S15" s="199"/>
      <c r="T15" s="199"/>
      <c r="U15" s="199"/>
      <c r="V15" s="199"/>
      <c r="W15" s="489"/>
      <c r="X15" s="203"/>
      <c r="Y15" s="203"/>
      <c r="Z15" s="203"/>
      <c r="AA15" s="190" t="str">
        <f t="shared" si="2"/>
        <v/>
      </c>
      <c r="AB15" s="203"/>
      <c r="AC15" s="203"/>
      <c r="AD15" s="203"/>
      <c r="AE15" s="190" t="str">
        <f t="shared" ref="AE15:AE29" si="28">IFERROR(IF(AND(AB15="",AC15="",AD15=""),"",SUM(AB15:AD15)),"")</f>
        <v/>
      </c>
      <c r="AF15" s="203"/>
      <c r="AG15" s="203"/>
      <c r="AH15" s="203"/>
      <c r="AI15" s="190" t="str">
        <f t="shared" si="3"/>
        <v/>
      </c>
      <c r="AJ15" s="203"/>
      <c r="AK15" s="203"/>
      <c r="AL15" s="203"/>
      <c r="AM15" s="190" t="str">
        <f t="shared" si="4"/>
        <v/>
      </c>
      <c r="AN15" s="203"/>
      <c r="AO15" s="203"/>
      <c r="AP15" s="203"/>
      <c r="AQ15" s="190" t="str">
        <f t="shared" si="5"/>
        <v/>
      </c>
      <c r="AR15" s="203"/>
      <c r="AS15" s="203"/>
      <c r="AT15" s="203"/>
      <c r="AU15" s="190" t="str">
        <f t="shared" si="6"/>
        <v/>
      </c>
      <c r="AV15" s="203"/>
      <c r="AW15" s="203"/>
      <c r="AX15" s="203"/>
      <c r="AY15" s="190" t="str">
        <f t="shared" si="7"/>
        <v/>
      </c>
      <c r="AZ15" s="203"/>
      <c r="BA15" s="203"/>
      <c r="BB15" s="203"/>
      <c r="BC15" s="190" t="str">
        <f t="shared" si="8"/>
        <v/>
      </c>
      <c r="BD15" s="203"/>
      <c r="BE15" s="203"/>
      <c r="BF15" s="203"/>
      <c r="BG15" s="190" t="str">
        <f t="shared" si="9"/>
        <v/>
      </c>
      <c r="BH15" s="203"/>
      <c r="BI15" s="203"/>
      <c r="BJ15" s="203"/>
      <c r="BK15" s="190" t="str">
        <f t="shared" si="10"/>
        <v/>
      </c>
      <c r="BL15" s="203"/>
      <c r="BM15" s="203"/>
      <c r="BN15" s="190" t="str">
        <f t="shared" si="11"/>
        <v/>
      </c>
      <c r="BO15" s="203"/>
      <c r="BP15" s="490" t="str">
        <f t="shared" ref="BP15:BP29" si="29">IFERROR(IF(AND(BL15="",BO15=""),"",BL15-BO15),"")</f>
        <v/>
      </c>
      <c r="BQ15" s="490">
        <f t="shared" si="12"/>
        <v>0</v>
      </c>
      <c r="BR15" s="190">
        <f t="shared" si="13"/>
        <v>0</v>
      </c>
      <c r="BS15" s="203"/>
      <c r="BT15" s="490" t="str">
        <f t="shared" si="14"/>
        <v/>
      </c>
      <c r="BU15" s="490">
        <f t="shared" si="15"/>
        <v>0</v>
      </c>
      <c r="BV15" s="190">
        <f t="shared" si="16"/>
        <v>0</v>
      </c>
      <c r="BW15" s="203"/>
      <c r="BX15" s="203"/>
      <c r="BY15" s="203"/>
      <c r="BZ15" s="190" t="str">
        <f t="shared" si="17"/>
        <v/>
      </c>
      <c r="CA15" s="490">
        <f t="shared" si="18"/>
        <v>0</v>
      </c>
      <c r="CB15" s="490" t="str">
        <f t="shared" si="19"/>
        <v/>
      </c>
      <c r="CC15" s="490">
        <f t="shared" si="19"/>
        <v>0</v>
      </c>
      <c r="CD15" s="190">
        <f t="shared" si="20"/>
        <v>0</v>
      </c>
      <c r="CE15" s="203"/>
      <c r="CF15" s="203"/>
      <c r="CG15" s="490">
        <v>0</v>
      </c>
      <c r="CH15" s="190">
        <f t="shared" si="21"/>
        <v>0</v>
      </c>
      <c r="CI15" s="491"/>
      <c r="CJ15" s="491"/>
      <c r="CK15" s="491"/>
      <c r="CL15" s="190" t="str">
        <f t="shared" si="22"/>
        <v/>
      </c>
      <c r="CM15" s="490">
        <v>0</v>
      </c>
      <c r="CN15" s="203"/>
      <c r="CO15" s="203"/>
      <c r="CP15" s="190">
        <f t="shared" si="23"/>
        <v>0</v>
      </c>
      <c r="CQ15" s="203"/>
      <c r="CR15" s="203"/>
      <c r="CS15" s="203"/>
      <c r="CT15" s="190" t="str">
        <f t="shared" si="24"/>
        <v/>
      </c>
      <c r="CU15" s="492">
        <f t="shared" si="25"/>
        <v>0</v>
      </c>
      <c r="CV15" s="492" t="str">
        <f t="shared" si="25"/>
        <v/>
      </c>
      <c r="CW15" s="492">
        <f t="shared" si="25"/>
        <v>0</v>
      </c>
      <c r="CX15" s="190">
        <f t="shared" si="26"/>
        <v>0</v>
      </c>
      <c r="CY15" s="203"/>
      <c r="CZ15" s="203"/>
      <c r="DA15" s="203"/>
      <c r="DB15" s="203"/>
      <c r="DC15" s="203"/>
      <c r="DD15" s="203"/>
      <c r="DE15" s="493" t="str">
        <f t="shared" si="27"/>
        <v/>
      </c>
      <c r="DF15" s="119"/>
    </row>
    <row r="16" spans="1:110" ht="15.75">
      <c r="A16" s="420"/>
      <c r="B16" s="182"/>
      <c r="C16" s="421"/>
      <c r="D16" s="203"/>
      <c r="E16" s="203"/>
      <c r="F16" s="190" t="str">
        <f t="shared" si="1"/>
        <v/>
      </c>
      <c r="G16" s="203"/>
      <c r="H16" s="203"/>
      <c r="I16" s="203"/>
      <c r="J16" s="203"/>
      <c r="K16" s="203"/>
      <c r="L16" s="203"/>
      <c r="M16" s="203"/>
      <c r="N16" s="203"/>
      <c r="O16" s="203"/>
      <c r="P16" s="203"/>
      <c r="Q16" s="203"/>
      <c r="R16" s="199"/>
      <c r="S16" s="199"/>
      <c r="T16" s="199"/>
      <c r="U16" s="199"/>
      <c r="V16" s="199"/>
      <c r="W16" s="489"/>
      <c r="X16" s="203"/>
      <c r="Y16" s="203"/>
      <c r="Z16" s="203"/>
      <c r="AA16" s="190" t="str">
        <f t="shared" si="2"/>
        <v/>
      </c>
      <c r="AB16" s="203"/>
      <c r="AC16" s="203"/>
      <c r="AD16" s="203"/>
      <c r="AE16" s="190" t="str">
        <f t="shared" si="28"/>
        <v/>
      </c>
      <c r="AF16" s="203"/>
      <c r="AG16" s="203"/>
      <c r="AH16" s="203"/>
      <c r="AI16" s="190" t="str">
        <f t="shared" si="3"/>
        <v/>
      </c>
      <c r="AJ16" s="203"/>
      <c r="AK16" s="203"/>
      <c r="AL16" s="203"/>
      <c r="AM16" s="190" t="str">
        <f t="shared" si="4"/>
        <v/>
      </c>
      <c r="AN16" s="203"/>
      <c r="AO16" s="203"/>
      <c r="AP16" s="203"/>
      <c r="AQ16" s="190" t="str">
        <f t="shared" si="5"/>
        <v/>
      </c>
      <c r="AR16" s="203"/>
      <c r="AS16" s="203"/>
      <c r="AT16" s="203"/>
      <c r="AU16" s="190" t="str">
        <f t="shared" si="6"/>
        <v/>
      </c>
      <c r="AV16" s="203"/>
      <c r="AW16" s="203"/>
      <c r="AX16" s="203"/>
      <c r="AY16" s="190" t="str">
        <f t="shared" si="7"/>
        <v/>
      </c>
      <c r="AZ16" s="203"/>
      <c r="BA16" s="203"/>
      <c r="BB16" s="203"/>
      <c r="BC16" s="190" t="str">
        <f t="shared" si="8"/>
        <v/>
      </c>
      <c r="BD16" s="203"/>
      <c r="BE16" s="203"/>
      <c r="BF16" s="203"/>
      <c r="BG16" s="190" t="str">
        <f t="shared" si="9"/>
        <v/>
      </c>
      <c r="BH16" s="203"/>
      <c r="BI16" s="203"/>
      <c r="BJ16" s="203"/>
      <c r="BK16" s="190" t="str">
        <f t="shared" si="10"/>
        <v/>
      </c>
      <c r="BL16" s="203"/>
      <c r="BM16" s="203"/>
      <c r="BN16" s="190" t="str">
        <f t="shared" si="11"/>
        <v/>
      </c>
      <c r="BO16" s="203"/>
      <c r="BP16" s="490" t="str">
        <f t="shared" si="29"/>
        <v/>
      </c>
      <c r="BQ16" s="490">
        <f t="shared" si="12"/>
        <v>0</v>
      </c>
      <c r="BR16" s="190">
        <f t="shared" si="13"/>
        <v>0</v>
      </c>
      <c r="BS16" s="203"/>
      <c r="BT16" s="490" t="str">
        <f t="shared" si="14"/>
        <v/>
      </c>
      <c r="BU16" s="490">
        <f t="shared" si="15"/>
        <v>0</v>
      </c>
      <c r="BV16" s="190">
        <f t="shared" si="16"/>
        <v>0</v>
      </c>
      <c r="BW16" s="203"/>
      <c r="BX16" s="203"/>
      <c r="BY16" s="203"/>
      <c r="BZ16" s="190" t="str">
        <f t="shared" si="17"/>
        <v/>
      </c>
      <c r="CA16" s="490">
        <f t="shared" si="18"/>
        <v>0</v>
      </c>
      <c r="CB16" s="490" t="str">
        <f t="shared" si="19"/>
        <v/>
      </c>
      <c r="CC16" s="490">
        <f t="shared" si="19"/>
        <v>0</v>
      </c>
      <c r="CD16" s="190">
        <f t="shared" si="20"/>
        <v>0</v>
      </c>
      <c r="CE16" s="203"/>
      <c r="CF16" s="203"/>
      <c r="CG16" s="490">
        <v>0</v>
      </c>
      <c r="CH16" s="190">
        <f t="shared" si="21"/>
        <v>0</v>
      </c>
      <c r="CI16" s="491"/>
      <c r="CJ16" s="491"/>
      <c r="CK16" s="491"/>
      <c r="CL16" s="190" t="str">
        <f t="shared" si="22"/>
        <v/>
      </c>
      <c r="CM16" s="490">
        <v>0</v>
      </c>
      <c r="CN16" s="203"/>
      <c r="CO16" s="203"/>
      <c r="CP16" s="190">
        <f t="shared" si="23"/>
        <v>0</v>
      </c>
      <c r="CQ16" s="203"/>
      <c r="CR16" s="203"/>
      <c r="CS16" s="203"/>
      <c r="CT16" s="190" t="str">
        <f t="shared" si="24"/>
        <v/>
      </c>
      <c r="CU16" s="492">
        <f t="shared" si="25"/>
        <v>0</v>
      </c>
      <c r="CV16" s="492" t="str">
        <f t="shared" si="25"/>
        <v/>
      </c>
      <c r="CW16" s="492">
        <f t="shared" si="25"/>
        <v>0</v>
      </c>
      <c r="CX16" s="190">
        <f t="shared" si="26"/>
        <v>0</v>
      </c>
      <c r="CY16" s="203"/>
      <c r="CZ16" s="203"/>
      <c r="DA16" s="203"/>
      <c r="DB16" s="203"/>
      <c r="DC16" s="203"/>
      <c r="DD16" s="203"/>
      <c r="DE16" s="493" t="str">
        <f t="shared" si="27"/>
        <v/>
      </c>
      <c r="DF16" s="119"/>
    </row>
    <row r="17" spans="1:110" ht="15.75">
      <c r="A17" s="420"/>
      <c r="B17" s="182"/>
      <c r="C17" s="421"/>
      <c r="D17" s="203"/>
      <c r="E17" s="203"/>
      <c r="F17" s="190" t="str">
        <f t="shared" si="1"/>
        <v/>
      </c>
      <c r="G17" s="203"/>
      <c r="H17" s="203"/>
      <c r="I17" s="203"/>
      <c r="J17" s="203"/>
      <c r="K17" s="203"/>
      <c r="L17" s="203"/>
      <c r="M17" s="203"/>
      <c r="N17" s="203"/>
      <c r="O17" s="203"/>
      <c r="P17" s="203"/>
      <c r="Q17" s="203"/>
      <c r="R17" s="199"/>
      <c r="S17" s="199"/>
      <c r="T17" s="199"/>
      <c r="U17" s="199"/>
      <c r="V17" s="199"/>
      <c r="W17" s="489"/>
      <c r="X17" s="203"/>
      <c r="Y17" s="203"/>
      <c r="Z17" s="203"/>
      <c r="AA17" s="190" t="str">
        <f t="shared" si="2"/>
        <v/>
      </c>
      <c r="AB17" s="203"/>
      <c r="AC17" s="203"/>
      <c r="AD17" s="203"/>
      <c r="AE17" s="190" t="str">
        <f t="shared" si="28"/>
        <v/>
      </c>
      <c r="AF17" s="203"/>
      <c r="AG17" s="203"/>
      <c r="AH17" s="203"/>
      <c r="AI17" s="190" t="str">
        <f t="shared" si="3"/>
        <v/>
      </c>
      <c r="AJ17" s="203"/>
      <c r="AK17" s="203"/>
      <c r="AL17" s="203"/>
      <c r="AM17" s="190" t="str">
        <f t="shared" si="4"/>
        <v/>
      </c>
      <c r="AN17" s="203"/>
      <c r="AO17" s="203"/>
      <c r="AP17" s="203"/>
      <c r="AQ17" s="190" t="str">
        <f t="shared" si="5"/>
        <v/>
      </c>
      <c r="AR17" s="203"/>
      <c r="AS17" s="203"/>
      <c r="AT17" s="203"/>
      <c r="AU17" s="190" t="str">
        <f t="shared" si="6"/>
        <v/>
      </c>
      <c r="AV17" s="203"/>
      <c r="AW17" s="203"/>
      <c r="AX17" s="203"/>
      <c r="AY17" s="190" t="str">
        <f t="shared" si="7"/>
        <v/>
      </c>
      <c r="AZ17" s="203"/>
      <c r="BA17" s="203"/>
      <c r="BB17" s="203"/>
      <c r="BC17" s="190" t="str">
        <f t="shared" si="8"/>
        <v/>
      </c>
      <c r="BD17" s="203"/>
      <c r="BE17" s="203"/>
      <c r="BF17" s="203"/>
      <c r="BG17" s="190" t="str">
        <f t="shared" si="9"/>
        <v/>
      </c>
      <c r="BH17" s="203"/>
      <c r="BI17" s="203"/>
      <c r="BJ17" s="203"/>
      <c r="BK17" s="190" t="str">
        <f t="shared" si="10"/>
        <v/>
      </c>
      <c r="BL17" s="203"/>
      <c r="BM17" s="203"/>
      <c r="BN17" s="190" t="str">
        <f t="shared" si="11"/>
        <v/>
      </c>
      <c r="BO17" s="203"/>
      <c r="BP17" s="490" t="str">
        <f t="shared" si="29"/>
        <v/>
      </c>
      <c r="BQ17" s="490">
        <f t="shared" si="12"/>
        <v>0</v>
      </c>
      <c r="BR17" s="190">
        <f t="shared" si="13"/>
        <v>0</v>
      </c>
      <c r="BS17" s="203"/>
      <c r="BT17" s="490" t="str">
        <f t="shared" si="14"/>
        <v/>
      </c>
      <c r="BU17" s="490">
        <f t="shared" si="15"/>
        <v>0</v>
      </c>
      <c r="BV17" s="190">
        <f t="shared" si="16"/>
        <v>0</v>
      </c>
      <c r="BW17" s="203"/>
      <c r="BX17" s="203"/>
      <c r="BY17" s="203"/>
      <c r="BZ17" s="190" t="str">
        <f t="shared" si="17"/>
        <v/>
      </c>
      <c r="CA17" s="490">
        <f t="shared" si="18"/>
        <v>0</v>
      </c>
      <c r="CB17" s="490" t="str">
        <f t="shared" si="19"/>
        <v/>
      </c>
      <c r="CC17" s="490">
        <f t="shared" si="19"/>
        <v>0</v>
      </c>
      <c r="CD17" s="190">
        <f t="shared" si="20"/>
        <v>0</v>
      </c>
      <c r="CE17" s="203"/>
      <c r="CF17" s="203"/>
      <c r="CG17" s="490">
        <v>0</v>
      </c>
      <c r="CH17" s="190">
        <f t="shared" si="21"/>
        <v>0</v>
      </c>
      <c r="CI17" s="491"/>
      <c r="CJ17" s="491"/>
      <c r="CK17" s="491"/>
      <c r="CL17" s="190" t="str">
        <f t="shared" si="22"/>
        <v/>
      </c>
      <c r="CM17" s="490">
        <v>0</v>
      </c>
      <c r="CN17" s="203"/>
      <c r="CO17" s="203"/>
      <c r="CP17" s="190">
        <f t="shared" si="23"/>
        <v>0</v>
      </c>
      <c r="CQ17" s="203"/>
      <c r="CR17" s="203"/>
      <c r="CS17" s="203"/>
      <c r="CT17" s="190" t="str">
        <f t="shared" si="24"/>
        <v/>
      </c>
      <c r="CU17" s="492">
        <f t="shared" si="25"/>
        <v>0</v>
      </c>
      <c r="CV17" s="492" t="str">
        <f t="shared" si="25"/>
        <v/>
      </c>
      <c r="CW17" s="492">
        <f t="shared" si="25"/>
        <v>0</v>
      </c>
      <c r="CX17" s="190">
        <f t="shared" si="26"/>
        <v>0</v>
      </c>
      <c r="CY17" s="203"/>
      <c r="CZ17" s="203"/>
      <c r="DA17" s="203"/>
      <c r="DB17" s="203"/>
      <c r="DC17" s="203"/>
      <c r="DD17" s="203"/>
      <c r="DE17" s="493" t="str">
        <f t="shared" si="27"/>
        <v/>
      </c>
      <c r="DF17" s="119"/>
    </row>
    <row r="18" spans="1:110" ht="15.75">
      <c r="A18" s="420"/>
      <c r="B18" s="182"/>
      <c r="C18" s="421"/>
      <c r="D18" s="203"/>
      <c r="E18" s="203"/>
      <c r="F18" s="190" t="str">
        <f t="shared" si="1"/>
        <v/>
      </c>
      <c r="G18" s="203"/>
      <c r="H18" s="203"/>
      <c r="I18" s="203"/>
      <c r="J18" s="203"/>
      <c r="K18" s="203"/>
      <c r="L18" s="203"/>
      <c r="M18" s="203"/>
      <c r="N18" s="203"/>
      <c r="O18" s="203"/>
      <c r="P18" s="203"/>
      <c r="Q18" s="203"/>
      <c r="R18" s="199"/>
      <c r="S18" s="199"/>
      <c r="T18" s="199"/>
      <c r="U18" s="199"/>
      <c r="V18" s="199"/>
      <c r="W18" s="489"/>
      <c r="X18" s="203"/>
      <c r="Y18" s="203"/>
      <c r="Z18" s="203"/>
      <c r="AA18" s="190" t="str">
        <f t="shared" si="2"/>
        <v/>
      </c>
      <c r="AB18" s="203"/>
      <c r="AC18" s="203"/>
      <c r="AD18" s="203"/>
      <c r="AE18" s="190" t="str">
        <f t="shared" si="28"/>
        <v/>
      </c>
      <c r="AF18" s="203"/>
      <c r="AG18" s="203"/>
      <c r="AH18" s="203"/>
      <c r="AI18" s="190" t="str">
        <f t="shared" si="3"/>
        <v/>
      </c>
      <c r="AJ18" s="203"/>
      <c r="AK18" s="203"/>
      <c r="AL18" s="203"/>
      <c r="AM18" s="190" t="str">
        <f t="shared" si="4"/>
        <v/>
      </c>
      <c r="AN18" s="203"/>
      <c r="AO18" s="203"/>
      <c r="AP18" s="203"/>
      <c r="AQ18" s="190" t="str">
        <f t="shared" si="5"/>
        <v/>
      </c>
      <c r="AR18" s="203"/>
      <c r="AS18" s="203"/>
      <c r="AT18" s="203"/>
      <c r="AU18" s="190" t="str">
        <f t="shared" si="6"/>
        <v/>
      </c>
      <c r="AV18" s="203"/>
      <c r="AW18" s="203"/>
      <c r="AX18" s="203"/>
      <c r="AY18" s="190" t="str">
        <f t="shared" si="7"/>
        <v/>
      </c>
      <c r="AZ18" s="203"/>
      <c r="BA18" s="203"/>
      <c r="BB18" s="203"/>
      <c r="BC18" s="190" t="str">
        <f t="shared" si="8"/>
        <v/>
      </c>
      <c r="BD18" s="203"/>
      <c r="BE18" s="203"/>
      <c r="BF18" s="203"/>
      <c r="BG18" s="190" t="str">
        <f t="shared" si="9"/>
        <v/>
      </c>
      <c r="BH18" s="203"/>
      <c r="BI18" s="203"/>
      <c r="BJ18" s="203"/>
      <c r="BK18" s="190" t="str">
        <f t="shared" si="10"/>
        <v/>
      </c>
      <c r="BL18" s="203"/>
      <c r="BM18" s="203"/>
      <c r="BN18" s="190" t="str">
        <f t="shared" si="11"/>
        <v/>
      </c>
      <c r="BO18" s="203"/>
      <c r="BP18" s="490" t="str">
        <f t="shared" si="29"/>
        <v/>
      </c>
      <c r="BQ18" s="490">
        <f t="shared" si="12"/>
        <v>0</v>
      </c>
      <c r="BR18" s="190">
        <f t="shared" si="13"/>
        <v>0</v>
      </c>
      <c r="BS18" s="203"/>
      <c r="BT18" s="490" t="str">
        <f t="shared" si="14"/>
        <v/>
      </c>
      <c r="BU18" s="490">
        <f t="shared" si="15"/>
        <v>0</v>
      </c>
      <c r="BV18" s="190">
        <f t="shared" si="16"/>
        <v>0</v>
      </c>
      <c r="BW18" s="203"/>
      <c r="BX18" s="203"/>
      <c r="BY18" s="203"/>
      <c r="BZ18" s="190" t="str">
        <f t="shared" si="17"/>
        <v/>
      </c>
      <c r="CA18" s="490">
        <f t="shared" si="18"/>
        <v>0</v>
      </c>
      <c r="CB18" s="490" t="str">
        <f t="shared" si="19"/>
        <v/>
      </c>
      <c r="CC18" s="490">
        <f t="shared" si="19"/>
        <v>0</v>
      </c>
      <c r="CD18" s="190">
        <f t="shared" si="20"/>
        <v>0</v>
      </c>
      <c r="CE18" s="203"/>
      <c r="CF18" s="203"/>
      <c r="CG18" s="490">
        <v>0</v>
      </c>
      <c r="CH18" s="190">
        <f t="shared" si="21"/>
        <v>0</v>
      </c>
      <c r="CI18" s="491"/>
      <c r="CJ18" s="491"/>
      <c r="CK18" s="491"/>
      <c r="CL18" s="190" t="str">
        <f t="shared" si="22"/>
        <v/>
      </c>
      <c r="CM18" s="490">
        <v>0</v>
      </c>
      <c r="CN18" s="203"/>
      <c r="CO18" s="203"/>
      <c r="CP18" s="190">
        <f t="shared" si="23"/>
        <v>0</v>
      </c>
      <c r="CQ18" s="203"/>
      <c r="CR18" s="203"/>
      <c r="CS18" s="203"/>
      <c r="CT18" s="190" t="str">
        <f t="shared" si="24"/>
        <v/>
      </c>
      <c r="CU18" s="492">
        <f t="shared" si="25"/>
        <v>0</v>
      </c>
      <c r="CV18" s="492" t="str">
        <f t="shared" si="25"/>
        <v/>
      </c>
      <c r="CW18" s="492">
        <f t="shared" si="25"/>
        <v>0</v>
      </c>
      <c r="CX18" s="190">
        <f t="shared" si="26"/>
        <v>0</v>
      </c>
      <c r="CY18" s="203"/>
      <c r="CZ18" s="203"/>
      <c r="DA18" s="203"/>
      <c r="DB18" s="203"/>
      <c r="DC18" s="203"/>
      <c r="DD18" s="203"/>
      <c r="DE18" s="493" t="str">
        <f t="shared" si="27"/>
        <v/>
      </c>
      <c r="DF18" s="119"/>
    </row>
    <row r="19" spans="1:110" ht="15.75">
      <c r="A19" s="420"/>
      <c r="B19" s="182"/>
      <c r="C19" s="421"/>
      <c r="D19" s="203"/>
      <c r="E19" s="203"/>
      <c r="F19" s="190" t="str">
        <f t="shared" si="1"/>
        <v/>
      </c>
      <c r="G19" s="203"/>
      <c r="H19" s="203"/>
      <c r="I19" s="203"/>
      <c r="J19" s="203"/>
      <c r="K19" s="203"/>
      <c r="L19" s="203"/>
      <c r="M19" s="203"/>
      <c r="N19" s="203"/>
      <c r="O19" s="203"/>
      <c r="P19" s="203"/>
      <c r="Q19" s="203"/>
      <c r="R19" s="199"/>
      <c r="S19" s="199"/>
      <c r="T19" s="199"/>
      <c r="U19" s="199"/>
      <c r="V19" s="199"/>
      <c r="W19" s="489"/>
      <c r="X19" s="203"/>
      <c r="Y19" s="203"/>
      <c r="Z19" s="203"/>
      <c r="AA19" s="190" t="str">
        <f t="shared" si="2"/>
        <v/>
      </c>
      <c r="AB19" s="203"/>
      <c r="AC19" s="203"/>
      <c r="AD19" s="203"/>
      <c r="AE19" s="190" t="str">
        <f t="shared" si="28"/>
        <v/>
      </c>
      <c r="AF19" s="203"/>
      <c r="AG19" s="203"/>
      <c r="AH19" s="203"/>
      <c r="AI19" s="190" t="str">
        <f t="shared" si="3"/>
        <v/>
      </c>
      <c r="AJ19" s="203"/>
      <c r="AK19" s="203"/>
      <c r="AL19" s="203"/>
      <c r="AM19" s="190" t="str">
        <f t="shared" si="4"/>
        <v/>
      </c>
      <c r="AN19" s="203"/>
      <c r="AO19" s="203"/>
      <c r="AP19" s="203"/>
      <c r="AQ19" s="190" t="str">
        <f t="shared" si="5"/>
        <v/>
      </c>
      <c r="AR19" s="203"/>
      <c r="AS19" s="203"/>
      <c r="AT19" s="203"/>
      <c r="AU19" s="190" t="str">
        <f t="shared" si="6"/>
        <v/>
      </c>
      <c r="AV19" s="203"/>
      <c r="AW19" s="203"/>
      <c r="AX19" s="203"/>
      <c r="AY19" s="190" t="str">
        <f t="shared" si="7"/>
        <v/>
      </c>
      <c r="AZ19" s="203"/>
      <c r="BA19" s="203"/>
      <c r="BB19" s="203"/>
      <c r="BC19" s="190" t="str">
        <f t="shared" si="8"/>
        <v/>
      </c>
      <c r="BD19" s="203"/>
      <c r="BE19" s="203"/>
      <c r="BF19" s="203"/>
      <c r="BG19" s="190" t="str">
        <f t="shared" si="9"/>
        <v/>
      </c>
      <c r="BH19" s="203"/>
      <c r="BI19" s="203"/>
      <c r="BJ19" s="203"/>
      <c r="BK19" s="190" t="str">
        <f t="shared" si="10"/>
        <v/>
      </c>
      <c r="BL19" s="203"/>
      <c r="BM19" s="203"/>
      <c r="BN19" s="190" t="str">
        <f t="shared" si="11"/>
        <v/>
      </c>
      <c r="BO19" s="203"/>
      <c r="BP19" s="490" t="str">
        <f t="shared" si="29"/>
        <v/>
      </c>
      <c r="BQ19" s="490">
        <f t="shared" si="12"/>
        <v>0</v>
      </c>
      <c r="BR19" s="190">
        <f t="shared" si="13"/>
        <v>0</v>
      </c>
      <c r="BS19" s="203"/>
      <c r="BT19" s="490" t="str">
        <f t="shared" si="14"/>
        <v/>
      </c>
      <c r="BU19" s="490">
        <f t="shared" si="15"/>
        <v>0</v>
      </c>
      <c r="BV19" s="190">
        <f t="shared" si="16"/>
        <v>0</v>
      </c>
      <c r="BW19" s="203"/>
      <c r="BX19" s="203"/>
      <c r="BY19" s="203"/>
      <c r="BZ19" s="190" t="str">
        <f t="shared" si="17"/>
        <v/>
      </c>
      <c r="CA19" s="490">
        <f t="shared" si="18"/>
        <v>0</v>
      </c>
      <c r="CB19" s="490" t="str">
        <f t="shared" si="19"/>
        <v/>
      </c>
      <c r="CC19" s="490">
        <f t="shared" si="19"/>
        <v>0</v>
      </c>
      <c r="CD19" s="190">
        <f t="shared" si="20"/>
        <v>0</v>
      </c>
      <c r="CE19" s="203"/>
      <c r="CF19" s="203"/>
      <c r="CG19" s="490">
        <v>0</v>
      </c>
      <c r="CH19" s="190">
        <f t="shared" si="21"/>
        <v>0</v>
      </c>
      <c r="CI19" s="491"/>
      <c r="CJ19" s="491"/>
      <c r="CK19" s="491"/>
      <c r="CL19" s="190" t="str">
        <f t="shared" si="22"/>
        <v/>
      </c>
      <c r="CM19" s="490">
        <v>0</v>
      </c>
      <c r="CN19" s="203"/>
      <c r="CO19" s="203"/>
      <c r="CP19" s="190">
        <f t="shared" si="23"/>
        <v>0</v>
      </c>
      <c r="CQ19" s="203"/>
      <c r="CR19" s="203"/>
      <c r="CS19" s="203"/>
      <c r="CT19" s="190" t="str">
        <f t="shared" si="24"/>
        <v/>
      </c>
      <c r="CU19" s="492">
        <f t="shared" si="25"/>
        <v>0</v>
      </c>
      <c r="CV19" s="492" t="str">
        <f t="shared" si="25"/>
        <v/>
      </c>
      <c r="CW19" s="492">
        <f t="shared" si="25"/>
        <v>0</v>
      </c>
      <c r="CX19" s="190">
        <f t="shared" si="26"/>
        <v>0</v>
      </c>
      <c r="CY19" s="203"/>
      <c r="CZ19" s="203"/>
      <c r="DA19" s="203"/>
      <c r="DB19" s="203"/>
      <c r="DC19" s="203"/>
      <c r="DD19" s="203"/>
      <c r="DE19" s="493" t="str">
        <f t="shared" si="27"/>
        <v/>
      </c>
      <c r="DF19" s="119"/>
    </row>
    <row r="20" spans="1:110" ht="15.75">
      <c r="A20" s="420"/>
      <c r="B20" s="182"/>
      <c r="C20" s="421"/>
      <c r="D20" s="203"/>
      <c r="E20" s="203"/>
      <c r="F20" s="190" t="str">
        <f t="shared" si="1"/>
        <v/>
      </c>
      <c r="G20" s="203"/>
      <c r="H20" s="203"/>
      <c r="I20" s="203"/>
      <c r="J20" s="203"/>
      <c r="K20" s="203"/>
      <c r="L20" s="203"/>
      <c r="M20" s="203"/>
      <c r="N20" s="203"/>
      <c r="O20" s="203"/>
      <c r="P20" s="203"/>
      <c r="Q20" s="203"/>
      <c r="R20" s="199"/>
      <c r="S20" s="199"/>
      <c r="T20" s="199"/>
      <c r="U20" s="199"/>
      <c r="V20" s="199"/>
      <c r="W20" s="489"/>
      <c r="X20" s="203"/>
      <c r="Y20" s="203"/>
      <c r="Z20" s="203"/>
      <c r="AA20" s="190" t="str">
        <f t="shared" si="2"/>
        <v/>
      </c>
      <c r="AB20" s="203"/>
      <c r="AC20" s="203"/>
      <c r="AD20" s="203"/>
      <c r="AE20" s="190" t="str">
        <f t="shared" si="28"/>
        <v/>
      </c>
      <c r="AF20" s="203"/>
      <c r="AG20" s="203"/>
      <c r="AH20" s="203"/>
      <c r="AI20" s="190" t="str">
        <f t="shared" si="3"/>
        <v/>
      </c>
      <c r="AJ20" s="203"/>
      <c r="AK20" s="203"/>
      <c r="AL20" s="203"/>
      <c r="AM20" s="190" t="str">
        <f t="shared" si="4"/>
        <v/>
      </c>
      <c r="AN20" s="203"/>
      <c r="AO20" s="203"/>
      <c r="AP20" s="203"/>
      <c r="AQ20" s="190" t="str">
        <f t="shared" si="5"/>
        <v/>
      </c>
      <c r="AR20" s="203"/>
      <c r="AS20" s="203"/>
      <c r="AT20" s="203"/>
      <c r="AU20" s="190" t="str">
        <f t="shared" si="6"/>
        <v/>
      </c>
      <c r="AV20" s="203"/>
      <c r="AW20" s="203"/>
      <c r="AX20" s="203"/>
      <c r="AY20" s="190" t="str">
        <f t="shared" si="7"/>
        <v/>
      </c>
      <c r="AZ20" s="203"/>
      <c r="BA20" s="203"/>
      <c r="BB20" s="203"/>
      <c r="BC20" s="190" t="str">
        <f t="shared" si="8"/>
        <v/>
      </c>
      <c r="BD20" s="203"/>
      <c r="BE20" s="203"/>
      <c r="BF20" s="203"/>
      <c r="BG20" s="190" t="str">
        <f t="shared" si="9"/>
        <v/>
      </c>
      <c r="BH20" s="203"/>
      <c r="BI20" s="203"/>
      <c r="BJ20" s="203"/>
      <c r="BK20" s="190" t="str">
        <f t="shared" si="10"/>
        <v/>
      </c>
      <c r="BL20" s="203"/>
      <c r="BM20" s="203"/>
      <c r="BN20" s="190" t="str">
        <f t="shared" si="11"/>
        <v/>
      </c>
      <c r="BO20" s="203"/>
      <c r="BP20" s="490" t="str">
        <f t="shared" si="29"/>
        <v/>
      </c>
      <c r="BQ20" s="490">
        <f t="shared" si="12"/>
        <v>0</v>
      </c>
      <c r="BR20" s="190">
        <f t="shared" si="13"/>
        <v>0</v>
      </c>
      <c r="BS20" s="203"/>
      <c r="BT20" s="490" t="str">
        <f t="shared" si="14"/>
        <v/>
      </c>
      <c r="BU20" s="490">
        <f t="shared" si="15"/>
        <v>0</v>
      </c>
      <c r="BV20" s="190">
        <f t="shared" si="16"/>
        <v>0</v>
      </c>
      <c r="BW20" s="203"/>
      <c r="BX20" s="203"/>
      <c r="BY20" s="203"/>
      <c r="BZ20" s="190" t="str">
        <f t="shared" si="17"/>
        <v/>
      </c>
      <c r="CA20" s="490">
        <f t="shared" si="18"/>
        <v>0</v>
      </c>
      <c r="CB20" s="490" t="str">
        <f t="shared" si="19"/>
        <v/>
      </c>
      <c r="CC20" s="490">
        <f t="shared" si="19"/>
        <v>0</v>
      </c>
      <c r="CD20" s="190">
        <f t="shared" si="20"/>
        <v>0</v>
      </c>
      <c r="CE20" s="203"/>
      <c r="CF20" s="203"/>
      <c r="CG20" s="490">
        <v>0</v>
      </c>
      <c r="CH20" s="190">
        <f t="shared" si="21"/>
        <v>0</v>
      </c>
      <c r="CI20" s="491"/>
      <c r="CJ20" s="491"/>
      <c r="CK20" s="491"/>
      <c r="CL20" s="190" t="str">
        <f t="shared" si="22"/>
        <v/>
      </c>
      <c r="CM20" s="490">
        <v>0</v>
      </c>
      <c r="CN20" s="203"/>
      <c r="CO20" s="203"/>
      <c r="CP20" s="190">
        <f t="shared" si="23"/>
        <v>0</v>
      </c>
      <c r="CQ20" s="203"/>
      <c r="CR20" s="203"/>
      <c r="CS20" s="203"/>
      <c r="CT20" s="190" t="str">
        <f t="shared" si="24"/>
        <v/>
      </c>
      <c r="CU20" s="492">
        <f t="shared" si="25"/>
        <v>0</v>
      </c>
      <c r="CV20" s="492" t="str">
        <f t="shared" si="25"/>
        <v/>
      </c>
      <c r="CW20" s="492">
        <f t="shared" si="25"/>
        <v>0</v>
      </c>
      <c r="CX20" s="190">
        <f t="shared" si="26"/>
        <v>0</v>
      </c>
      <c r="CY20" s="203"/>
      <c r="CZ20" s="203"/>
      <c r="DA20" s="203"/>
      <c r="DB20" s="203"/>
      <c r="DC20" s="203"/>
      <c r="DD20" s="203"/>
      <c r="DE20" s="493" t="str">
        <f t="shared" si="27"/>
        <v/>
      </c>
      <c r="DF20" s="119"/>
    </row>
    <row r="21" spans="1:110" ht="15.75">
      <c r="A21" s="420"/>
      <c r="B21" s="182"/>
      <c r="C21" s="421"/>
      <c r="D21" s="203"/>
      <c r="E21" s="203"/>
      <c r="F21" s="190" t="str">
        <f t="shared" si="1"/>
        <v/>
      </c>
      <c r="G21" s="203"/>
      <c r="H21" s="203"/>
      <c r="I21" s="203"/>
      <c r="J21" s="203"/>
      <c r="K21" s="203"/>
      <c r="L21" s="203"/>
      <c r="M21" s="203"/>
      <c r="N21" s="203"/>
      <c r="O21" s="203"/>
      <c r="P21" s="203"/>
      <c r="Q21" s="203"/>
      <c r="R21" s="199"/>
      <c r="S21" s="199"/>
      <c r="T21" s="199"/>
      <c r="U21" s="199"/>
      <c r="V21" s="199"/>
      <c r="W21" s="489"/>
      <c r="X21" s="203"/>
      <c r="Y21" s="203"/>
      <c r="Z21" s="203"/>
      <c r="AA21" s="190" t="str">
        <f t="shared" si="2"/>
        <v/>
      </c>
      <c r="AB21" s="203"/>
      <c r="AC21" s="203"/>
      <c r="AD21" s="203"/>
      <c r="AE21" s="190" t="str">
        <f t="shared" si="28"/>
        <v/>
      </c>
      <c r="AF21" s="203"/>
      <c r="AG21" s="203"/>
      <c r="AH21" s="203"/>
      <c r="AI21" s="190" t="str">
        <f t="shared" si="3"/>
        <v/>
      </c>
      <c r="AJ21" s="203"/>
      <c r="AK21" s="203"/>
      <c r="AL21" s="203"/>
      <c r="AM21" s="190" t="str">
        <f t="shared" si="4"/>
        <v/>
      </c>
      <c r="AN21" s="203"/>
      <c r="AO21" s="203"/>
      <c r="AP21" s="203"/>
      <c r="AQ21" s="190" t="str">
        <f t="shared" si="5"/>
        <v/>
      </c>
      <c r="AR21" s="203"/>
      <c r="AS21" s="203"/>
      <c r="AT21" s="203"/>
      <c r="AU21" s="190" t="str">
        <f t="shared" si="6"/>
        <v/>
      </c>
      <c r="AV21" s="203"/>
      <c r="AW21" s="203"/>
      <c r="AX21" s="203"/>
      <c r="AY21" s="190" t="str">
        <f t="shared" si="7"/>
        <v/>
      </c>
      <c r="AZ21" s="203"/>
      <c r="BA21" s="203"/>
      <c r="BB21" s="203"/>
      <c r="BC21" s="190" t="str">
        <f t="shared" si="8"/>
        <v/>
      </c>
      <c r="BD21" s="203"/>
      <c r="BE21" s="203"/>
      <c r="BF21" s="203"/>
      <c r="BG21" s="190" t="str">
        <f t="shared" si="9"/>
        <v/>
      </c>
      <c r="BH21" s="203"/>
      <c r="BI21" s="203"/>
      <c r="BJ21" s="203"/>
      <c r="BK21" s="190" t="str">
        <f t="shared" si="10"/>
        <v/>
      </c>
      <c r="BL21" s="203"/>
      <c r="BM21" s="203"/>
      <c r="BN21" s="190" t="str">
        <f t="shared" si="11"/>
        <v/>
      </c>
      <c r="BO21" s="203"/>
      <c r="BP21" s="490" t="str">
        <f t="shared" si="29"/>
        <v/>
      </c>
      <c r="BQ21" s="490">
        <f t="shared" si="12"/>
        <v>0</v>
      </c>
      <c r="BR21" s="190">
        <f t="shared" si="13"/>
        <v>0</v>
      </c>
      <c r="BS21" s="203"/>
      <c r="BT21" s="490" t="str">
        <f t="shared" si="14"/>
        <v/>
      </c>
      <c r="BU21" s="490">
        <f t="shared" si="15"/>
        <v>0</v>
      </c>
      <c r="BV21" s="190">
        <f t="shared" si="16"/>
        <v>0</v>
      </c>
      <c r="BW21" s="203"/>
      <c r="BX21" s="203"/>
      <c r="BY21" s="203"/>
      <c r="BZ21" s="190" t="str">
        <f t="shared" si="17"/>
        <v/>
      </c>
      <c r="CA21" s="490">
        <f t="shared" si="18"/>
        <v>0</v>
      </c>
      <c r="CB21" s="490" t="str">
        <f t="shared" si="19"/>
        <v/>
      </c>
      <c r="CC21" s="490">
        <f t="shared" si="19"/>
        <v>0</v>
      </c>
      <c r="CD21" s="190">
        <f t="shared" si="20"/>
        <v>0</v>
      </c>
      <c r="CE21" s="203"/>
      <c r="CF21" s="203"/>
      <c r="CG21" s="490">
        <v>0</v>
      </c>
      <c r="CH21" s="190">
        <f t="shared" si="21"/>
        <v>0</v>
      </c>
      <c r="CI21" s="491"/>
      <c r="CJ21" s="491"/>
      <c r="CK21" s="491"/>
      <c r="CL21" s="190" t="str">
        <f t="shared" si="22"/>
        <v/>
      </c>
      <c r="CM21" s="490">
        <v>0</v>
      </c>
      <c r="CN21" s="203"/>
      <c r="CO21" s="203"/>
      <c r="CP21" s="190">
        <f t="shared" si="23"/>
        <v>0</v>
      </c>
      <c r="CQ21" s="203"/>
      <c r="CR21" s="203"/>
      <c r="CS21" s="203"/>
      <c r="CT21" s="190" t="str">
        <f t="shared" si="24"/>
        <v/>
      </c>
      <c r="CU21" s="492">
        <f t="shared" si="25"/>
        <v>0</v>
      </c>
      <c r="CV21" s="492" t="str">
        <f t="shared" si="25"/>
        <v/>
      </c>
      <c r="CW21" s="492">
        <f t="shared" si="25"/>
        <v>0</v>
      </c>
      <c r="CX21" s="190">
        <f t="shared" si="26"/>
        <v>0</v>
      </c>
      <c r="CY21" s="203"/>
      <c r="CZ21" s="203"/>
      <c r="DA21" s="203"/>
      <c r="DB21" s="203"/>
      <c r="DC21" s="203"/>
      <c r="DD21" s="203"/>
      <c r="DE21" s="493" t="str">
        <f t="shared" si="27"/>
        <v/>
      </c>
      <c r="DF21" s="119"/>
    </row>
    <row r="22" spans="1:110" ht="15.75">
      <c r="A22" s="420"/>
      <c r="B22" s="182"/>
      <c r="C22" s="421"/>
      <c r="D22" s="203"/>
      <c r="E22" s="203"/>
      <c r="F22" s="190" t="str">
        <f t="shared" si="1"/>
        <v/>
      </c>
      <c r="G22" s="203"/>
      <c r="H22" s="203"/>
      <c r="I22" s="203"/>
      <c r="J22" s="203"/>
      <c r="K22" s="203"/>
      <c r="L22" s="203"/>
      <c r="M22" s="203"/>
      <c r="N22" s="203"/>
      <c r="O22" s="203"/>
      <c r="P22" s="203"/>
      <c r="Q22" s="203"/>
      <c r="R22" s="199"/>
      <c r="S22" s="199"/>
      <c r="T22" s="199"/>
      <c r="U22" s="199"/>
      <c r="V22" s="199"/>
      <c r="W22" s="489"/>
      <c r="X22" s="203"/>
      <c r="Y22" s="203"/>
      <c r="Z22" s="203"/>
      <c r="AA22" s="190" t="str">
        <f t="shared" si="2"/>
        <v/>
      </c>
      <c r="AB22" s="203"/>
      <c r="AC22" s="203"/>
      <c r="AD22" s="203"/>
      <c r="AE22" s="190" t="str">
        <f t="shared" si="28"/>
        <v/>
      </c>
      <c r="AF22" s="203"/>
      <c r="AG22" s="203"/>
      <c r="AH22" s="203"/>
      <c r="AI22" s="190" t="str">
        <f t="shared" si="3"/>
        <v/>
      </c>
      <c r="AJ22" s="203"/>
      <c r="AK22" s="203"/>
      <c r="AL22" s="203"/>
      <c r="AM22" s="190" t="str">
        <f t="shared" si="4"/>
        <v/>
      </c>
      <c r="AN22" s="203"/>
      <c r="AO22" s="203"/>
      <c r="AP22" s="203"/>
      <c r="AQ22" s="190" t="str">
        <f t="shared" si="5"/>
        <v/>
      </c>
      <c r="AR22" s="203"/>
      <c r="AS22" s="203"/>
      <c r="AT22" s="203"/>
      <c r="AU22" s="190" t="str">
        <f t="shared" si="6"/>
        <v/>
      </c>
      <c r="AV22" s="203"/>
      <c r="AW22" s="203"/>
      <c r="AX22" s="203"/>
      <c r="AY22" s="190" t="str">
        <f t="shared" si="7"/>
        <v/>
      </c>
      <c r="AZ22" s="203"/>
      <c r="BA22" s="203"/>
      <c r="BB22" s="203"/>
      <c r="BC22" s="190" t="str">
        <f t="shared" si="8"/>
        <v/>
      </c>
      <c r="BD22" s="203"/>
      <c r="BE22" s="203"/>
      <c r="BF22" s="203"/>
      <c r="BG22" s="190" t="str">
        <f t="shared" si="9"/>
        <v/>
      </c>
      <c r="BH22" s="203"/>
      <c r="BI22" s="203"/>
      <c r="BJ22" s="203"/>
      <c r="BK22" s="190" t="str">
        <f t="shared" si="10"/>
        <v/>
      </c>
      <c r="BL22" s="203"/>
      <c r="BM22" s="203"/>
      <c r="BN22" s="190" t="str">
        <f t="shared" si="11"/>
        <v/>
      </c>
      <c r="BO22" s="203"/>
      <c r="BP22" s="490" t="str">
        <f t="shared" si="29"/>
        <v/>
      </c>
      <c r="BQ22" s="490">
        <f t="shared" si="12"/>
        <v>0</v>
      </c>
      <c r="BR22" s="190">
        <f t="shared" si="13"/>
        <v>0</v>
      </c>
      <c r="BS22" s="203"/>
      <c r="BT22" s="490" t="str">
        <f t="shared" si="14"/>
        <v/>
      </c>
      <c r="BU22" s="490">
        <f t="shared" si="15"/>
        <v>0</v>
      </c>
      <c r="BV22" s="190">
        <f t="shared" si="16"/>
        <v>0</v>
      </c>
      <c r="BW22" s="203"/>
      <c r="BX22" s="203"/>
      <c r="BY22" s="203"/>
      <c r="BZ22" s="190" t="str">
        <f t="shared" si="17"/>
        <v/>
      </c>
      <c r="CA22" s="490">
        <f t="shared" si="18"/>
        <v>0</v>
      </c>
      <c r="CB22" s="490" t="str">
        <f t="shared" si="19"/>
        <v/>
      </c>
      <c r="CC22" s="490">
        <f t="shared" si="19"/>
        <v>0</v>
      </c>
      <c r="CD22" s="190">
        <f t="shared" si="20"/>
        <v>0</v>
      </c>
      <c r="CE22" s="203"/>
      <c r="CF22" s="203"/>
      <c r="CG22" s="490">
        <v>0</v>
      </c>
      <c r="CH22" s="190">
        <f t="shared" si="21"/>
        <v>0</v>
      </c>
      <c r="CI22" s="491"/>
      <c r="CJ22" s="491"/>
      <c r="CK22" s="491"/>
      <c r="CL22" s="190" t="str">
        <f t="shared" si="22"/>
        <v/>
      </c>
      <c r="CM22" s="490">
        <v>0</v>
      </c>
      <c r="CN22" s="203"/>
      <c r="CO22" s="203"/>
      <c r="CP22" s="190">
        <f t="shared" si="23"/>
        <v>0</v>
      </c>
      <c r="CQ22" s="203"/>
      <c r="CR22" s="203"/>
      <c r="CS22" s="203"/>
      <c r="CT22" s="190" t="str">
        <f t="shared" si="24"/>
        <v/>
      </c>
      <c r="CU22" s="492">
        <f t="shared" si="25"/>
        <v>0</v>
      </c>
      <c r="CV22" s="492" t="str">
        <f t="shared" si="25"/>
        <v/>
      </c>
      <c r="CW22" s="492">
        <f t="shared" si="25"/>
        <v>0</v>
      </c>
      <c r="CX22" s="190">
        <f t="shared" si="26"/>
        <v>0</v>
      </c>
      <c r="CY22" s="203"/>
      <c r="CZ22" s="203"/>
      <c r="DA22" s="203"/>
      <c r="DB22" s="203"/>
      <c r="DC22" s="203"/>
      <c r="DD22" s="203"/>
      <c r="DE22" s="493" t="str">
        <f t="shared" si="27"/>
        <v/>
      </c>
      <c r="DF22" s="119"/>
    </row>
    <row r="23" spans="1:110" ht="15.75">
      <c r="A23" s="420"/>
      <c r="B23" s="182"/>
      <c r="C23" s="421"/>
      <c r="D23" s="203"/>
      <c r="E23" s="203"/>
      <c r="F23" s="190" t="str">
        <f t="shared" si="1"/>
        <v/>
      </c>
      <c r="G23" s="203"/>
      <c r="H23" s="203"/>
      <c r="I23" s="203"/>
      <c r="J23" s="203"/>
      <c r="K23" s="203"/>
      <c r="L23" s="203"/>
      <c r="M23" s="203"/>
      <c r="N23" s="203"/>
      <c r="O23" s="203"/>
      <c r="P23" s="203"/>
      <c r="Q23" s="203"/>
      <c r="R23" s="199"/>
      <c r="S23" s="199"/>
      <c r="T23" s="199"/>
      <c r="U23" s="199"/>
      <c r="V23" s="199"/>
      <c r="W23" s="489"/>
      <c r="X23" s="203"/>
      <c r="Y23" s="203"/>
      <c r="Z23" s="203"/>
      <c r="AA23" s="190" t="str">
        <f t="shared" si="2"/>
        <v/>
      </c>
      <c r="AB23" s="203"/>
      <c r="AC23" s="203"/>
      <c r="AD23" s="203"/>
      <c r="AE23" s="190" t="str">
        <f t="shared" si="28"/>
        <v/>
      </c>
      <c r="AF23" s="203"/>
      <c r="AG23" s="203"/>
      <c r="AH23" s="203"/>
      <c r="AI23" s="190" t="str">
        <f t="shared" si="3"/>
        <v/>
      </c>
      <c r="AJ23" s="203"/>
      <c r="AK23" s="203"/>
      <c r="AL23" s="203"/>
      <c r="AM23" s="190" t="str">
        <f t="shared" si="4"/>
        <v/>
      </c>
      <c r="AN23" s="203"/>
      <c r="AO23" s="203"/>
      <c r="AP23" s="203"/>
      <c r="AQ23" s="190" t="str">
        <f t="shared" si="5"/>
        <v/>
      </c>
      <c r="AR23" s="203"/>
      <c r="AS23" s="203"/>
      <c r="AT23" s="203"/>
      <c r="AU23" s="190" t="str">
        <f t="shared" si="6"/>
        <v/>
      </c>
      <c r="AV23" s="203"/>
      <c r="AW23" s="203"/>
      <c r="AX23" s="203"/>
      <c r="AY23" s="190" t="str">
        <f t="shared" si="7"/>
        <v/>
      </c>
      <c r="AZ23" s="203"/>
      <c r="BA23" s="203"/>
      <c r="BB23" s="203"/>
      <c r="BC23" s="190" t="str">
        <f t="shared" si="8"/>
        <v/>
      </c>
      <c r="BD23" s="203"/>
      <c r="BE23" s="203"/>
      <c r="BF23" s="203"/>
      <c r="BG23" s="190" t="str">
        <f t="shared" si="9"/>
        <v/>
      </c>
      <c r="BH23" s="203"/>
      <c r="BI23" s="203"/>
      <c r="BJ23" s="203"/>
      <c r="BK23" s="190" t="str">
        <f t="shared" si="10"/>
        <v/>
      </c>
      <c r="BL23" s="203"/>
      <c r="BM23" s="203"/>
      <c r="BN23" s="190" t="str">
        <f t="shared" si="11"/>
        <v/>
      </c>
      <c r="BO23" s="203"/>
      <c r="BP23" s="490" t="str">
        <f t="shared" si="29"/>
        <v/>
      </c>
      <c r="BQ23" s="490">
        <f t="shared" si="12"/>
        <v>0</v>
      </c>
      <c r="BR23" s="190">
        <f t="shared" si="13"/>
        <v>0</v>
      </c>
      <c r="BS23" s="203"/>
      <c r="BT23" s="490" t="str">
        <f t="shared" si="14"/>
        <v/>
      </c>
      <c r="BU23" s="490">
        <f t="shared" si="15"/>
        <v>0</v>
      </c>
      <c r="BV23" s="190">
        <f t="shared" si="16"/>
        <v>0</v>
      </c>
      <c r="BW23" s="203"/>
      <c r="BX23" s="203"/>
      <c r="BY23" s="203"/>
      <c r="BZ23" s="190" t="str">
        <f t="shared" si="17"/>
        <v/>
      </c>
      <c r="CA23" s="490">
        <f t="shared" si="18"/>
        <v>0</v>
      </c>
      <c r="CB23" s="490" t="str">
        <f t="shared" si="19"/>
        <v/>
      </c>
      <c r="CC23" s="490">
        <f t="shared" si="19"/>
        <v>0</v>
      </c>
      <c r="CD23" s="190">
        <f t="shared" si="20"/>
        <v>0</v>
      </c>
      <c r="CE23" s="203"/>
      <c r="CF23" s="203"/>
      <c r="CG23" s="490">
        <v>0</v>
      </c>
      <c r="CH23" s="190">
        <f t="shared" si="21"/>
        <v>0</v>
      </c>
      <c r="CI23" s="491"/>
      <c r="CJ23" s="491"/>
      <c r="CK23" s="491"/>
      <c r="CL23" s="190" t="str">
        <f t="shared" si="22"/>
        <v/>
      </c>
      <c r="CM23" s="490">
        <v>0</v>
      </c>
      <c r="CN23" s="203"/>
      <c r="CO23" s="203"/>
      <c r="CP23" s="190">
        <f t="shared" si="23"/>
        <v>0</v>
      </c>
      <c r="CQ23" s="203"/>
      <c r="CR23" s="203"/>
      <c r="CS23" s="203"/>
      <c r="CT23" s="190" t="str">
        <f t="shared" si="24"/>
        <v/>
      </c>
      <c r="CU23" s="492">
        <f t="shared" si="25"/>
        <v>0</v>
      </c>
      <c r="CV23" s="492" t="str">
        <f t="shared" si="25"/>
        <v/>
      </c>
      <c r="CW23" s="492">
        <f t="shared" si="25"/>
        <v>0</v>
      </c>
      <c r="CX23" s="190">
        <f t="shared" si="26"/>
        <v>0</v>
      </c>
      <c r="CY23" s="203"/>
      <c r="CZ23" s="203"/>
      <c r="DA23" s="203"/>
      <c r="DB23" s="203"/>
      <c r="DC23" s="203"/>
      <c r="DD23" s="203"/>
      <c r="DE23" s="493" t="str">
        <f t="shared" si="27"/>
        <v/>
      </c>
      <c r="DF23" s="119"/>
    </row>
    <row r="24" spans="1:110" ht="15.75">
      <c r="A24" s="420"/>
      <c r="B24" s="182"/>
      <c r="C24" s="421"/>
      <c r="D24" s="203"/>
      <c r="E24" s="203"/>
      <c r="F24" s="190" t="str">
        <f t="shared" si="1"/>
        <v/>
      </c>
      <c r="G24" s="203"/>
      <c r="H24" s="203"/>
      <c r="I24" s="203"/>
      <c r="J24" s="203"/>
      <c r="K24" s="203"/>
      <c r="L24" s="203"/>
      <c r="M24" s="203"/>
      <c r="N24" s="203"/>
      <c r="O24" s="203"/>
      <c r="P24" s="203"/>
      <c r="Q24" s="203"/>
      <c r="R24" s="199"/>
      <c r="S24" s="199"/>
      <c r="T24" s="199"/>
      <c r="U24" s="199"/>
      <c r="V24" s="199"/>
      <c r="W24" s="489"/>
      <c r="X24" s="203"/>
      <c r="Y24" s="203"/>
      <c r="Z24" s="203"/>
      <c r="AA24" s="190" t="str">
        <f t="shared" si="2"/>
        <v/>
      </c>
      <c r="AB24" s="203"/>
      <c r="AC24" s="203"/>
      <c r="AD24" s="203"/>
      <c r="AE24" s="190" t="str">
        <f t="shared" si="28"/>
        <v/>
      </c>
      <c r="AF24" s="203"/>
      <c r="AG24" s="203"/>
      <c r="AH24" s="203"/>
      <c r="AI24" s="190" t="str">
        <f t="shared" si="3"/>
        <v/>
      </c>
      <c r="AJ24" s="203"/>
      <c r="AK24" s="203"/>
      <c r="AL24" s="203"/>
      <c r="AM24" s="190" t="str">
        <f t="shared" si="4"/>
        <v/>
      </c>
      <c r="AN24" s="203"/>
      <c r="AO24" s="203"/>
      <c r="AP24" s="203"/>
      <c r="AQ24" s="190" t="str">
        <f t="shared" si="5"/>
        <v/>
      </c>
      <c r="AR24" s="203"/>
      <c r="AS24" s="203"/>
      <c r="AT24" s="203"/>
      <c r="AU24" s="190" t="str">
        <f t="shared" si="6"/>
        <v/>
      </c>
      <c r="AV24" s="203"/>
      <c r="AW24" s="203"/>
      <c r="AX24" s="203"/>
      <c r="AY24" s="190" t="str">
        <f t="shared" si="7"/>
        <v/>
      </c>
      <c r="AZ24" s="203"/>
      <c r="BA24" s="203"/>
      <c r="BB24" s="203"/>
      <c r="BC24" s="190" t="str">
        <f t="shared" si="8"/>
        <v/>
      </c>
      <c r="BD24" s="203"/>
      <c r="BE24" s="203"/>
      <c r="BF24" s="203"/>
      <c r="BG24" s="190" t="str">
        <f t="shared" si="9"/>
        <v/>
      </c>
      <c r="BH24" s="203"/>
      <c r="BI24" s="203"/>
      <c r="BJ24" s="203"/>
      <c r="BK24" s="190" t="str">
        <f t="shared" si="10"/>
        <v/>
      </c>
      <c r="BL24" s="203"/>
      <c r="BM24" s="203"/>
      <c r="BN24" s="190" t="str">
        <f t="shared" si="11"/>
        <v/>
      </c>
      <c r="BO24" s="203"/>
      <c r="BP24" s="490" t="str">
        <f t="shared" si="29"/>
        <v/>
      </c>
      <c r="BQ24" s="490">
        <f t="shared" si="12"/>
        <v>0</v>
      </c>
      <c r="BR24" s="190">
        <f t="shared" si="13"/>
        <v>0</v>
      </c>
      <c r="BS24" s="203"/>
      <c r="BT24" s="490" t="str">
        <f t="shared" si="14"/>
        <v/>
      </c>
      <c r="BU24" s="490">
        <f t="shared" si="15"/>
        <v>0</v>
      </c>
      <c r="BV24" s="190">
        <f t="shared" si="16"/>
        <v>0</v>
      </c>
      <c r="BW24" s="203"/>
      <c r="BX24" s="203"/>
      <c r="BY24" s="203"/>
      <c r="BZ24" s="190" t="str">
        <f t="shared" si="17"/>
        <v/>
      </c>
      <c r="CA24" s="490">
        <f t="shared" si="18"/>
        <v>0</v>
      </c>
      <c r="CB24" s="490" t="str">
        <f t="shared" si="19"/>
        <v/>
      </c>
      <c r="CC24" s="490">
        <f t="shared" si="19"/>
        <v>0</v>
      </c>
      <c r="CD24" s="190">
        <f t="shared" si="20"/>
        <v>0</v>
      </c>
      <c r="CE24" s="203"/>
      <c r="CF24" s="203"/>
      <c r="CG24" s="490">
        <v>0</v>
      </c>
      <c r="CH24" s="190">
        <f t="shared" si="21"/>
        <v>0</v>
      </c>
      <c r="CI24" s="491"/>
      <c r="CJ24" s="491"/>
      <c r="CK24" s="491"/>
      <c r="CL24" s="190" t="str">
        <f t="shared" si="22"/>
        <v/>
      </c>
      <c r="CM24" s="490">
        <v>0</v>
      </c>
      <c r="CN24" s="203"/>
      <c r="CO24" s="203"/>
      <c r="CP24" s="190">
        <f t="shared" si="23"/>
        <v>0</v>
      </c>
      <c r="CQ24" s="203"/>
      <c r="CR24" s="203"/>
      <c r="CS24" s="203"/>
      <c r="CT24" s="190" t="str">
        <f t="shared" si="24"/>
        <v/>
      </c>
      <c r="CU24" s="492">
        <f t="shared" si="25"/>
        <v>0</v>
      </c>
      <c r="CV24" s="492" t="str">
        <f t="shared" si="25"/>
        <v/>
      </c>
      <c r="CW24" s="492">
        <f t="shared" si="25"/>
        <v>0</v>
      </c>
      <c r="CX24" s="190">
        <f t="shared" si="26"/>
        <v>0</v>
      </c>
      <c r="CY24" s="203"/>
      <c r="CZ24" s="203"/>
      <c r="DA24" s="203"/>
      <c r="DB24" s="203"/>
      <c r="DC24" s="203"/>
      <c r="DD24" s="203"/>
      <c r="DE24" s="493" t="str">
        <f t="shared" si="27"/>
        <v/>
      </c>
      <c r="DF24" s="119"/>
    </row>
    <row r="25" spans="1:110" ht="15.75">
      <c r="A25" s="420"/>
      <c r="B25" s="182"/>
      <c r="C25" s="421"/>
      <c r="D25" s="203"/>
      <c r="E25" s="203"/>
      <c r="F25" s="190" t="str">
        <f t="shared" si="1"/>
        <v/>
      </c>
      <c r="G25" s="203"/>
      <c r="H25" s="203"/>
      <c r="I25" s="203"/>
      <c r="J25" s="203"/>
      <c r="K25" s="203"/>
      <c r="L25" s="203"/>
      <c r="M25" s="203"/>
      <c r="N25" s="203"/>
      <c r="O25" s="203"/>
      <c r="P25" s="203"/>
      <c r="Q25" s="203"/>
      <c r="R25" s="199"/>
      <c r="S25" s="199"/>
      <c r="T25" s="199"/>
      <c r="U25" s="199"/>
      <c r="V25" s="199"/>
      <c r="W25" s="489"/>
      <c r="X25" s="203"/>
      <c r="Y25" s="203"/>
      <c r="Z25" s="203"/>
      <c r="AA25" s="190" t="str">
        <f t="shared" si="2"/>
        <v/>
      </c>
      <c r="AB25" s="203"/>
      <c r="AC25" s="203"/>
      <c r="AD25" s="203"/>
      <c r="AE25" s="190" t="str">
        <f t="shared" si="28"/>
        <v/>
      </c>
      <c r="AF25" s="203"/>
      <c r="AG25" s="203"/>
      <c r="AH25" s="203"/>
      <c r="AI25" s="190" t="str">
        <f t="shared" si="3"/>
        <v/>
      </c>
      <c r="AJ25" s="203"/>
      <c r="AK25" s="203"/>
      <c r="AL25" s="203"/>
      <c r="AM25" s="190" t="str">
        <f t="shared" si="4"/>
        <v/>
      </c>
      <c r="AN25" s="203"/>
      <c r="AO25" s="203"/>
      <c r="AP25" s="203"/>
      <c r="AQ25" s="190" t="str">
        <f t="shared" si="5"/>
        <v/>
      </c>
      <c r="AR25" s="203"/>
      <c r="AS25" s="203"/>
      <c r="AT25" s="203"/>
      <c r="AU25" s="190" t="str">
        <f t="shared" si="6"/>
        <v/>
      </c>
      <c r="AV25" s="203"/>
      <c r="AW25" s="203"/>
      <c r="AX25" s="203"/>
      <c r="AY25" s="190" t="str">
        <f t="shared" si="7"/>
        <v/>
      </c>
      <c r="AZ25" s="203"/>
      <c r="BA25" s="203"/>
      <c r="BB25" s="203"/>
      <c r="BC25" s="190" t="str">
        <f t="shared" si="8"/>
        <v/>
      </c>
      <c r="BD25" s="203"/>
      <c r="BE25" s="203"/>
      <c r="BF25" s="203"/>
      <c r="BG25" s="190" t="str">
        <f t="shared" si="9"/>
        <v/>
      </c>
      <c r="BH25" s="203"/>
      <c r="BI25" s="203"/>
      <c r="BJ25" s="203"/>
      <c r="BK25" s="190" t="str">
        <f t="shared" si="10"/>
        <v/>
      </c>
      <c r="BL25" s="203"/>
      <c r="BM25" s="203"/>
      <c r="BN25" s="190" t="str">
        <f t="shared" si="11"/>
        <v/>
      </c>
      <c r="BO25" s="203"/>
      <c r="BP25" s="490" t="str">
        <f t="shared" si="29"/>
        <v/>
      </c>
      <c r="BQ25" s="490">
        <f t="shared" si="12"/>
        <v>0</v>
      </c>
      <c r="BR25" s="190">
        <f t="shared" si="13"/>
        <v>0</v>
      </c>
      <c r="BS25" s="203"/>
      <c r="BT25" s="490" t="str">
        <f t="shared" si="14"/>
        <v/>
      </c>
      <c r="BU25" s="490">
        <f t="shared" si="15"/>
        <v>0</v>
      </c>
      <c r="BV25" s="190">
        <f t="shared" si="16"/>
        <v>0</v>
      </c>
      <c r="BW25" s="203"/>
      <c r="BX25" s="203"/>
      <c r="BY25" s="203"/>
      <c r="BZ25" s="190" t="str">
        <f t="shared" si="17"/>
        <v/>
      </c>
      <c r="CA25" s="490">
        <f t="shared" si="18"/>
        <v>0</v>
      </c>
      <c r="CB25" s="490" t="str">
        <f t="shared" si="19"/>
        <v/>
      </c>
      <c r="CC25" s="490">
        <f t="shared" si="19"/>
        <v>0</v>
      </c>
      <c r="CD25" s="190">
        <f t="shared" si="20"/>
        <v>0</v>
      </c>
      <c r="CE25" s="203"/>
      <c r="CF25" s="203"/>
      <c r="CG25" s="490">
        <v>0</v>
      </c>
      <c r="CH25" s="190">
        <f t="shared" si="21"/>
        <v>0</v>
      </c>
      <c r="CI25" s="491"/>
      <c r="CJ25" s="491"/>
      <c r="CK25" s="491"/>
      <c r="CL25" s="190" t="str">
        <f t="shared" si="22"/>
        <v/>
      </c>
      <c r="CM25" s="490">
        <v>0</v>
      </c>
      <c r="CN25" s="203"/>
      <c r="CO25" s="203"/>
      <c r="CP25" s="190">
        <f t="shared" si="23"/>
        <v>0</v>
      </c>
      <c r="CQ25" s="203"/>
      <c r="CR25" s="203"/>
      <c r="CS25" s="203"/>
      <c r="CT25" s="190" t="str">
        <f t="shared" si="24"/>
        <v/>
      </c>
      <c r="CU25" s="492">
        <f t="shared" si="25"/>
        <v>0</v>
      </c>
      <c r="CV25" s="492" t="str">
        <f t="shared" si="25"/>
        <v/>
      </c>
      <c r="CW25" s="492">
        <f t="shared" si="25"/>
        <v>0</v>
      </c>
      <c r="CX25" s="190">
        <f t="shared" si="26"/>
        <v>0</v>
      </c>
      <c r="CY25" s="203"/>
      <c r="CZ25" s="203"/>
      <c r="DA25" s="203"/>
      <c r="DB25" s="203"/>
      <c r="DC25" s="203"/>
      <c r="DD25" s="203"/>
      <c r="DE25" s="493" t="str">
        <f t="shared" si="27"/>
        <v/>
      </c>
      <c r="DF25" s="119"/>
    </row>
    <row r="26" spans="1:110" ht="15.75">
      <c r="A26" s="420"/>
      <c r="B26" s="182"/>
      <c r="C26" s="421"/>
      <c r="D26" s="203"/>
      <c r="E26" s="203"/>
      <c r="F26" s="190" t="str">
        <f t="shared" si="1"/>
        <v/>
      </c>
      <c r="G26" s="203"/>
      <c r="H26" s="203"/>
      <c r="I26" s="203"/>
      <c r="J26" s="203"/>
      <c r="K26" s="203"/>
      <c r="L26" s="203"/>
      <c r="M26" s="203"/>
      <c r="N26" s="203"/>
      <c r="O26" s="203"/>
      <c r="P26" s="203"/>
      <c r="Q26" s="203"/>
      <c r="R26" s="199"/>
      <c r="S26" s="199"/>
      <c r="T26" s="199"/>
      <c r="U26" s="199"/>
      <c r="V26" s="199"/>
      <c r="W26" s="489"/>
      <c r="X26" s="203"/>
      <c r="Y26" s="203"/>
      <c r="Z26" s="203"/>
      <c r="AA26" s="190" t="str">
        <f t="shared" si="2"/>
        <v/>
      </c>
      <c r="AB26" s="203"/>
      <c r="AC26" s="203"/>
      <c r="AD26" s="203"/>
      <c r="AE26" s="190" t="str">
        <f t="shared" si="28"/>
        <v/>
      </c>
      <c r="AF26" s="203"/>
      <c r="AG26" s="203"/>
      <c r="AH26" s="203"/>
      <c r="AI26" s="190" t="str">
        <f t="shared" si="3"/>
        <v/>
      </c>
      <c r="AJ26" s="203"/>
      <c r="AK26" s="203"/>
      <c r="AL26" s="203"/>
      <c r="AM26" s="190" t="str">
        <f t="shared" si="4"/>
        <v/>
      </c>
      <c r="AN26" s="203"/>
      <c r="AO26" s="203"/>
      <c r="AP26" s="203"/>
      <c r="AQ26" s="190" t="str">
        <f t="shared" si="5"/>
        <v/>
      </c>
      <c r="AR26" s="203"/>
      <c r="AS26" s="203"/>
      <c r="AT26" s="203"/>
      <c r="AU26" s="190" t="str">
        <f t="shared" si="6"/>
        <v/>
      </c>
      <c r="AV26" s="203"/>
      <c r="AW26" s="203"/>
      <c r="AX26" s="203"/>
      <c r="AY26" s="190" t="str">
        <f t="shared" si="7"/>
        <v/>
      </c>
      <c r="AZ26" s="203"/>
      <c r="BA26" s="203"/>
      <c r="BB26" s="203"/>
      <c r="BC26" s="190" t="str">
        <f t="shared" si="8"/>
        <v/>
      </c>
      <c r="BD26" s="203"/>
      <c r="BE26" s="203"/>
      <c r="BF26" s="203"/>
      <c r="BG26" s="190" t="str">
        <f t="shared" si="9"/>
        <v/>
      </c>
      <c r="BH26" s="203"/>
      <c r="BI26" s="203"/>
      <c r="BJ26" s="203"/>
      <c r="BK26" s="190" t="str">
        <f t="shared" si="10"/>
        <v/>
      </c>
      <c r="BL26" s="203"/>
      <c r="BM26" s="203"/>
      <c r="BN26" s="190" t="str">
        <f t="shared" si="11"/>
        <v/>
      </c>
      <c r="BO26" s="203"/>
      <c r="BP26" s="490" t="str">
        <f t="shared" si="29"/>
        <v/>
      </c>
      <c r="BQ26" s="490">
        <f t="shared" si="12"/>
        <v>0</v>
      </c>
      <c r="BR26" s="190">
        <f t="shared" si="13"/>
        <v>0</v>
      </c>
      <c r="BS26" s="203"/>
      <c r="BT26" s="490" t="str">
        <f t="shared" si="14"/>
        <v/>
      </c>
      <c r="BU26" s="490">
        <f t="shared" si="15"/>
        <v>0</v>
      </c>
      <c r="BV26" s="190">
        <f t="shared" si="16"/>
        <v>0</v>
      </c>
      <c r="BW26" s="203"/>
      <c r="BX26" s="203"/>
      <c r="BY26" s="203"/>
      <c r="BZ26" s="190" t="str">
        <f t="shared" si="17"/>
        <v/>
      </c>
      <c r="CA26" s="490">
        <f t="shared" si="18"/>
        <v>0</v>
      </c>
      <c r="CB26" s="490" t="str">
        <f t="shared" si="19"/>
        <v/>
      </c>
      <c r="CC26" s="490">
        <f t="shared" si="19"/>
        <v>0</v>
      </c>
      <c r="CD26" s="190">
        <f t="shared" si="20"/>
        <v>0</v>
      </c>
      <c r="CE26" s="203"/>
      <c r="CF26" s="203"/>
      <c r="CG26" s="490">
        <v>0</v>
      </c>
      <c r="CH26" s="190">
        <f t="shared" si="21"/>
        <v>0</v>
      </c>
      <c r="CI26" s="491"/>
      <c r="CJ26" s="491"/>
      <c r="CK26" s="491"/>
      <c r="CL26" s="190" t="str">
        <f t="shared" si="22"/>
        <v/>
      </c>
      <c r="CM26" s="490">
        <v>0</v>
      </c>
      <c r="CN26" s="203"/>
      <c r="CO26" s="203"/>
      <c r="CP26" s="190">
        <f t="shared" si="23"/>
        <v>0</v>
      </c>
      <c r="CQ26" s="203"/>
      <c r="CR26" s="203"/>
      <c r="CS26" s="203"/>
      <c r="CT26" s="190" t="str">
        <f t="shared" si="24"/>
        <v/>
      </c>
      <c r="CU26" s="492">
        <f t="shared" si="25"/>
        <v>0</v>
      </c>
      <c r="CV26" s="492" t="str">
        <f t="shared" si="25"/>
        <v/>
      </c>
      <c r="CW26" s="492">
        <f t="shared" si="25"/>
        <v>0</v>
      </c>
      <c r="CX26" s="190">
        <f t="shared" si="26"/>
        <v>0</v>
      </c>
      <c r="CY26" s="203"/>
      <c r="CZ26" s="203"/>
      <c r="DA26" s="203"/>
      <c r="DB26" s="203"/>
      <c r="DC26" s="203"/>
      <c r="DD26" s="203"/>
      <c r="DE26" s="493" t="str">
        <f t="shared" si="27"/>
        <v/>
      </c>
      <c r="DF26" s="119"/>
    </row>
    <row r="27" spans="1:110" ht="15.75">
      <c r="A27" s="420"/>
      <c r="B27" s="182"/>
      <c r="C27" s="421"/>
      <c r="D27" s="203"/>
      <c r="E27" s="203"/>
      <c r="F27" s="190" t="str">
        <f t="shared" si="1"/>
        <v/>
      </c>
      <c r="G27" s="203"/>
      <c r="H27" s="203"/>
      <c r="I27" s="203"/>
      <c r="J27" s="203"/>
      <c r="K27" s="203"/>
      <c r="L27" s="203"/>
      <c r="M27" s="203"/>
      <c r="N27" s="203"/>
      <c r="O27" s="203"/>
      <c r="P27" s="203"/>
      <c r="Q27" s="203"/>
      <c r="R27" s="199"/>
      <c r="S27" s="199"/>
      <c r="T27" s="199"/>
      <c r="U27" s="199"/>
      <c r="V27" s="199"/>
      <c r="W27" s="489"/>
      <c r="X27" s="203"/>
      <c r="Y27" s="203"/>
      <c r="Z27" s="203"/>
      <c r="AA27" s="190" t="str">
        <f t="shared" si="2"/>
        <v/>
      </c>
      <c r="AB27" s="203"/>
      <c r="AC27" s="203"/>
      <c r="AD27" s="203"/>
      <c r="AE27" s="190" t="str">
        <f t="shared" si="28"/>
        <v/>
      </c>
      <c r="AF27" s="203"/>
      <c r="AG27" s="203"/>
      <c r="AH27" s="203"/>
      <c r="AI27" s="190" t="str">
        <f t="shared" si="3"/>
        <v/>
      </c>
      <c r="AJ27" s="203"/>
      <c r="AK27" s="203"/>
      <c r="AL27" s="203"/>
      <c r="AM27" s="190" t="str">
        <f t="shared" si="4"/>
        <v/>
      </c>
      <c r="AN27" s="203"/>
      <c r="AO27" s="203"/>
      <c r="AP27" s="203"/>
      <c r="AQ27" s="190" t="str">
        <f t="shared" si="5"/>
        <v/>
      </c>
      <c r="AR27" s="203"/>
      <c r="AS27" s="203"/>
      <c r="AT27" s="203"/>
      <c r="AU27" s="190" t="str">
        <f t="shared" si="6"/>
        <v/>
      </c>
      <c r="AV27" s="203"/>
      <c r="AW27" s="203"/>
      <c r="AX27" s="203"/>
      <c r="AY27" s="190" t="str">
        <f t="shared" si="7"/>
        <v/>
      </c>
      <c r="AZ27" s="203"/>
      <c r="BA27" s="203"/>
      <c r="BB27" s="203"/>
      <c r="BC27" s="190" t="str">
        <f t="shared" si="8"/>
        <v/>
      </c>
      <c r="BD27" s="203"/>
      <c r="BE27" s="203"/>
      <c r="BF27" s="203"/>
      <c r="BG27" s="190" t="str">
        <f t="shared" si="9"/>
        <v/>
      </c>
      <c r="BH27" s="203"/>
      <c r="BI27" s="203"/>
      <c r="BJ27" s="203"/>
      <c r="BK27" s="190" t="str">
        <f t="shared" si="10"/>
        <v/>
      </c>
      <c r="BL27" s="203"/>
      <c r="BM27" s="203"/>
      <c r="BN27" s="190" t="str">
        <f t="shared" si="11"/>
        <v/>
      </c>
      <c r="BO27" s="203"/>
      <c r="BP27" s="490" t="str">
        <f t="shared" si="29"/>
        <v/>
      </c>
      <c r="BQ27" s="490">
        <f t="shared" si="12"/>
        <v>0</v>
      </c>
      <c r="BR27" s="190">
        <f t="shared" si="13"/>
        <v>0</v>
      </c>
      <c r="BS27" s="203"/>
      <c r="BT27" s="490" t="str">
        <f t="shared" si="14"/>
        <v/>
      </c>
      <c r="BU27" s="490">
        <f t="shared" si="15"/>
        <v>0</v>
      </c>
      <c r="BV27" s="190">
        <f t="shared" si="16"/>
        <v>0</v>
      </c>
      <c r="BW27" s="203"/>
      <c r="BX27" s="203"/>
      <c r="BY27" s="203"/>
      <c r="BZ27" s="190" t="str">
        <f t="shared" si="17"/>
        <v/>
      </c>
      <c r="CA27" s="490">
        <f t="shared" si="18"/>
        <v>0</v>
      </c>
      <c r="CB27" s="490" t="str">
        <f t="shared" si="19"/>
        <v/>
      </c>
      <c r="CC27" s="490">
        <f t="shared" si="19"/>
        <v>0</v>
      </c>
      <c r="CD27" s="190">
        <f t="shared" si="20"/>
        <v>0</v>
      </c>
      <c r="CE27" s="203"/>
      <c r="CF27" s="203"/>
      <c r="CG27" s="490">
        <v>0</v>
      </c>
      <c r="CH27" s="190">
        <f t="shared" si="21"/>
        <v>0</v>
      </c>
      <c r="CI27" s="491"/>
      <c r="CJ27" s="491"/>
      <c r="CK27" s="491"/>
      <c r="CL27" s="190" t="str">
        <f t="shared" si="22"/>
        <v/>
      </c>
      <c r="CM27" s="490">
        <v>0</v>
      </c>
      <c r="CN27" s="203"/>
      <c r="CO27" s="203"/>
      <c r="CP27" s="190">
        <f t="shared" si="23"/>
        <v>0</v>
      </c>
      <c r="CQ27" s="203"/>
      <c r="CR27" s="203"/>
      <c r="CS27" s="203"/>
      <c r="CT27" s="190" t="str">
        <f t="shared" si="24"/>
        <v/>
      </c>
      <c r="CU27" s="492">
        <f t="shared" si="25"/>
        <v>0</v>
      </c>
      <c r="CV27" s="492" t="str">
        <f t="shared" si="25"/>
        <v/>
      </c>
      <c r="CW27" s="492">
        <f t="shared" si="25"/>
        <v>0</v>
      </c>
      <c r="CX27" s="190">
        <f t="shared" si="26"/>
        <v>0</v>
      </c>
      <c r="CY27" s="203"/>
      <c r="CZ27" s="203"/>
      <c r="DA27" s="203"/>
      <c r="DB27" s="203"/>
      <c r="DC27" s="203"/>
      <c r="DD27" s="203"/>
      <c r="DE27" s="493" t="str">
        <f t="shared" si="27"/>
        <v/>
      </c>
      <c r="DF27" s="119"/>
    </row>
    <row r="28" spans="1:110" ht="15.75">
      <c r="A28" s="420"/>
      <c r="B28" s="182"/>
      <c r="C28" s="421"/>
      <c r="D28" s="203"/>
      <c r="E28" s="203"/>
      <c r="F28" s="190" t="str">
        <f t="shared" si="1"/>
        <v/>
      </c>
      <c r="G28" s="203"/>
      <c r="H28" s="203"/>
      <c r="I28" s="203"/>
      <c r="J28" s="203"/>
      <c r="K28" s="203"/>
      <c r="L28" s="203"/>
      <c r="M28" s="203"/>
      <c r="N28" s="203"/>
      <c r="O28" s="203"/>
      <c r="P28" s="203"/>
      <c r="Q28" s="203"/>
      <c r="R28" s="199"/>
      <c r="S28" s="199"/>
      <c r="T28" s="199"/>
      <c r="U28" s="199"/>
      <c r="V28" s="199"/>
      <c r="W28" s="489"/>
      <c r="X28" s="203"/>
      <c r="Y28" s="203"/>
      <c r="Z28" s="203"/>
      <c r="AA28" s="190" t="str">
        <f t="shared" si="2"/>
        <v/>
      </c>
      <c r="AB28" s="203"/>
      <c r="AC28" s="203"/>
      <c r="AD28" s="203"/>
      <c r="AE28" s="190" t="str">
        <f t="shared" si="28"/>
        <v/>
      </c>
      <c r="AF28" s="203"/>
      <c r="AG28" s="203"/>
      <c r="AH28" s="203"/>
      <c r="AI28" s="190" t="str">
        <f t="shared" si="3"/>
        <v/>
      </c>
      <c r="AJ28" s="203"/>
      <c r="AK28" s="203"/>
      <c r="AL28" s="203"/>
      <c r="AM28" s="190" t="str">
        <f t="shared" si="4"/>
        <v/>
      </c>
      <c r="AN28" s="203"/>
      <c r="AO28" s="203"/>
      <c r="AP28" s="203"/>
      <c r="AQ28" s="190" t="str">
        <f t="shared" si="5"/>
        <v/>
      </c>
      <c r="AR28" s="203"/>
      <c r="AS28" s="203"/>
      <c r="AT28" s="203"/>
      <c r="AU28" s="190" t="str">
        <f t="shared" si="6"/>
        <v/>
      </c>
      <c r="AV28" s="203"/>
      <c r="AW28" s="203"/>
      <c r="AX28" s="203"/>
      <c r="AY28" s="190" t="str">
        <f t="shared" si="7"/>
        <v/>
      </c>
      <c r="AZ28" s="203"/>
      <c r="BA28" s="203"/>
      <c r="BB28" s="203"/>
      <c r="BC28" s="190" t="str">
        <f t="shared" si="8"/>
        <v/>
      </c>
      <c r="BD28" s="203"/>
      <c r="BE28" s="203"/>
      <c r="BF28" s="203"/>
      <c r="BG28" s="190" t="str">
        <f t="shared" si="9"/>
        <v/>
      </c>
      <c r="BH28" s="203"/>
      <c r="BI28" s="203"/>
      <c r="BJ28" s="203"/>
      <c r="BK28" s="190" t="str">
        <f t="shared" si="10"/>
        <v/>
      </c>
      <c r="BL28" s="203"/>
      <c r="BM28" s="203"/>
      <c r="BN28" s="190" t="str">
        <f t="shared" si="11"/>
        <v/>
      </c>
      <c r="BO28" s="203"/>
      <c r="BP28" s="490" t="str">
        <f t="shared" si="29"/>
        <v/>
      </c>
      <c r="BQ28" s="490">
        <f t="shared" si="12"/>
        <v>0</v>
      </c>
      <c r="BR28" s="190">
        <f t="shared" si="13"/>
        <v>0</v>
      </c>
      <c r="BS28" s="203"/>
      <c r="BT28" s="490" t="str">
        <f t="shared" si="14"/>
        <v/>
      </c>
      <c r="BU28" s="490">
        <f t="shared" si="15"/>
        <v>0</v>
      </c>
      <c r="BV28" s="190">
        <f t="shared" si="16"/>
        <v>0</v>
      </c>
      <c r="BW28" s="203"/>
      <c r="BX28" s="203"/>
      <c r="BY28" s="203"/>
      <c r="BZ28" s="190" t="str">
        <f t="shared" si="17"/>
        <v/>
      </c>
      <c r="CA28" s="490">
        <f t="shared" si="18"/>
        <v>0</v>
      </c>
      <c r="CB28" s="490" t="str">
        <f t="shared" si="19"/>
        <v/>
      </c>
      <c r="CC28" s="490">
        <f t="shared" si="19"/>
        <v>0</v>
      </c>
      <c r="CD28" s="190">
        <f t="shared" si="20"/>
        <v>0</v>
      </c>
      <c r="CE28" s="203"/>
      <c r="CF28" s="203"/>
      <c r="CG28" s="490">
        <v>0</v>
      </c>
      <c r="CH28" s="190">
        <f t="shared" si="21"/>
        <v>0</v>
      </c>
      <c r="CI28" s="491"/>
      <c r="CJ28" s="491"/>
      <c r="CK28" s="491"/>
      <c r="CL28" s="190" t="str">
        <f t="shared" si="22"/>
        <v/>
      </c>
      <c r="CM28" s="490">
        <v>0</v>
      </c>
      <c r="CN28" s="203"/>
      <c r="CO28" s="203"/>
      <c r="CP28" s="190">
        <f t="shared" si="23"/>
        <v>0</v>
      </c>
      <c r="CQ28" s="203"/>
      <c r="CR28" s="203"/>
      <c r="CS28" s="203"/>
      <c r="CT28" s="190" t="str">
        <f t="shared" si="24"/>
        <v/>
      </c>
      <c r="CU28" s="492">
        <f t="shared" si="25"/>
        <v>0</v>
      </c>
      <c r="CV28" s="492" t="str">
        <f t="shared" si="25"/>
        <v/>
      </c>
      <c r="CW28" s="492">
        <f t="shared" si="25"/>
        <v>0</v>
      </c>
      <c r="CX28" s="190">
        <f t="shared" si="26"/>
        <v>0</v>
      </c>
      <c r="CY28" s="203"/>
      <c r="CZ28" s="203"/>
      <c r="DA28" s="203"/>
      <c r="DB28" s="203"/>
      <c r="DC28" s="203"/>
      <c r="DD28" s="203"/>
      <c r="DE28" s="493" t="str">
        <f t="shared" si="27"/>
        <v/>
      </c>
      <c r="DF28" s="119"/>
    </row>
    <row r="29" spans="1:110" ht="15.75" hidden="1">
      <c r="A29" s="420"/>
      <c r="B29" s="182"/>
      <c r="C29" s="421"/>
      <c r="D29" s="203"/>
      <c r="E29" s="203"/>
      <c r="F29" s="190" t="str">
        <f t="shared" si="1"/>
        <v/>
      </c>
      <c r="G29" s="203"/>
      <c r="H29" s="203"/>
      <c r="I29" s="203"/>
      <c r="J29" s="203"/>
      <c r="K29" s="203"/>
      <c r="L29" s="203"/>
      <c r="M29" s="203"/>
      <c r="N29" s="203"/>
      <c r="O29" s="203"/>
      <c r="P29" s="203"/>
      <c r="Q29" s="203"/>
      <c r="R29" s="199"/>
      <c r="S29" s="199"/>
      <c r="T29" s="199"/>
      <c r="U29" s="199"/>
      <c r="V29" s="199"/>
      <c r="W29" s="489"/>
      <c r="X29" s="203"/>
      <c r="Y29" s="203"/>
      <c r="Z29" s="203"/>
      <c r="AA29" s="191" t="str">
        <f t="shared" si="2"/>
        <v/>
      </c>
      <c r="AB29" s="203"/>
      <c r="AC29" s="203"/>
      <c r="AD29" s="203"/>
      <c r="AE29" s="191" t="str">
        <f t="shared" si="28"/>
        <v/>
      </c>
      <c r="AF29" s="203"/>
      <c r="AG29" s="203"/>
      <c r="AH29" s="203"/>
      <c r="AI29" s="191" t="str">
        <f t="shared" si="3"/>
        <v/>
      </c>
      <c r="AJ29" s="203"/>
      <c r="AK29" s="203"/>
      <c r="AL29" s="203"/>
      <c r="AM29" s="191" t="str">
        <f t="shared" si="4"/>
        <v/>
      </c>
      <c r="AN29" s="203"/>
      <c r="AO29" s="203"/>
      <c r="AP29" s="203"/>
      <c r="AQ29" s="191" t="str">
        <f t="shared" si="5"/>
        <v/>
      </c>
      <c r="AR29" s="203"/>
      <c r="AS29" s="203"/>
      <c r="AT29" s="203"/>
      <c r="AU29" s="191" t="str">
        <f t="shared" si="6"/>
        <v/>
      </c>
      <c r="AV29" s="203"/>
      <c r="AW29" s="203"/>
      <c r="AX29" s="203"/>
      <c r="AY29" s="191" t="str">
        <f t="shared" si="7"/>
        <v/>
      </c>
      <c r="AZ29" s="203"/>
      <c r="BA29" s="203"/>
      <c r="BB29" s="203"/>
      <c r="BC29" s="191" t="str">
        <f t="shared" si="8"/>
        <v/>
      </c>
      <c r="BD29" s="203"/>
      <c r="BE29" s="203"/>
      <c r="BF29" s="203"/>
      <c r="BG29" s="191" t="str">
        <f t="shared" si="9"/>
        <v/>
      </c>
      <c r="BH29" s="203"/>
      <c r="BI29" s="203"/>
      <c r="BJ29" s="203"/>
      <c r="BK29" s="191" t="s">
        <v>514</v>
      </c>
      <c r="BL29" s="203"/>
      <c r="BM29" s="203"/>
      <c r="BN29" s="191" t="str">
        <f t="shared" si="11"/>
        <v/>
      </c>
      <c r="BO29" s="203"/>
      <c r="BP29" s="494" t="str">
        <f t="shared" si="29"/>
        <v/>
      </c>
      <c r="BQ29" s="494">
        <f t="shared" si="12"/>
        <v>0</v>
      </c>
      <c r="BR29" s="191">
        <f t="shared" si="13"/>
        <v>0</v>
      </c>
      <c r="BS29" s="203"/>
      <c r="BT29" s="494" t="str">
        <f t="shared" si="14"/>
        <v/>
      </c>
      <c r="BU29" s="494">
        <f t="shared" si="15"/>
        <v>0</v>
      </c>
      <c r="BV29" s="191">
        <f t="shared" si="16"/>
        <v>0</v>
      </c>
      <c r="BW29" s="203"/>
      <c r="BX29" s="203"/>
      <c r="BY29" s="203"/>
      <c r="BZ29" s="191" t="str">
        <f t="shared" si="17"/>
        <v/>
      </c>
      <c r="CA29" s="494">
        <f t="shared" si="18"/>
        <v>0</v>
      </c>
      <c r="CB29" s="494" t="str">
        <f t="shared" ref="CB29:CC44" si="30">IFERROR(IF(AND(BT29="",BX29=""),"",BT29-BX29),"")</f>
        <v/>
      </c>
      <c r="CC29" s="494">
        <f t="shared" si="30"/>
        <v>0</v>
      </c>
      <c r="CD29" s="191">
        <f t="shared" si="20"/>
        <v>0</v>
      </c>
      <c r="CE29" s="203"/>
      <c r="CF29" s="203"/>
      <c r="CG29" s="494">
        <v>0</v>
      </c>
      <c r="CH29" s="191">
        <f t="shared" si="21"/>
        <v>0</v>
      </c>
      <c r="CI29" s="203">
        <f>AV29</f>
        <v>0</v>
      </c>
      <c r="CJ29" s="203">
        <f>AW29</f>
        <v>0</v>
      </c>
      <c r="CK29" s="203">
        <f>AX29</f>
        <v>0</v>
      </c>
      <c r="CL29" s="191">
        <f t="shared" si="22"/>
        <v>0</v>
      </c>
      <c r="CM29" s="494">
        <v>0</v>
      </c>
      <c r="CN29" s="203"/>
      <c r="CO29" s="203"/>
      <c r="CP29" s="191">
        <f t="shared" si="23"/>
        <v>0</v>
      </c>
      <c r="CQ29" s="203"/>
      <c r="CR29" s="203"/>
      <c r="CS29" s="203"/>
      <c r="CT29" s="191" t="str">
        <f t="shared" si="24"/>
        <v/>
      </c>
      <c r="CU29" s="495">
        <f t="shared" ref="CU29:CW44" si="31">IFERROR(IF(AND(CE29="",CI29="",CM29="",CQ29=""),"",CE29+CI29-CM29+CQ29),"")</f>
        <v>0</v>
      </c>
      <c r="CV29" s="495">
        <f t="shared" si="31"/>
        <v>0</v>
      </c>
      <c r="CW29" s="495">
        <f t="shared" si="31"/>
        <v>0</v>
      </c>
      <c r="CX29" s="191">
        <f t="shared" si="26"/>
        <v>0</v>
      </c>
      <c r="CY29" s="203"/>
      <c r="CZ29" s="203"/>
      <c r="DA29" s="203"/>
      <c r="DB29" s="203"/>
      <c r="DC29" s="203"/>
      <c r="DD29" s="203"/>
      <c r="DE29" s="496" t="str">
        <f t="shared" si="27"/>
        <v/>
      </c>
      <c r="DF29" s="119"/>
    </row>
    <row r="30" spans="1:110" ht="15.75">
      <c r="A30" s="497" t="s">
        <v>63</v>
      </c>
      <c r="B30" s="446"/>
      <c r="C30" s="447"/>
      <c r="D30" s="479">
        <f>IFERROR(SUBTOTAL(109,D13:D29),"")</f>
        <v>90000000</v>
      </c>
      <c r="E30" s="479">
        <f>IFERROR(SUM(E13:E29),"")</f>
        <v>30000000</v>
      </c>
      <c r="F30" s="498">
        <f t="shared" ref="F30:Q30" si="32">IFERROR(SUBTOTAL(109,F13:F29),"")</f>
        <v>120000000</v>
      </c>
      <c r="G30" s="479">
        <f t="shared" si="32"/>
        <v>78000000</v>
      </c>
      <c r="H30" s="479">
        <f t="shared" si="32"/>
        <v>1000000</v>
      </c>
      <c r="I30" s="479">
        <f t="shared" si="32"/>
        <v>3000000</v>
      </c>
      <c r="J30" s="479">
        <f t="shared" si="32"/>
        <v>2000000</v>
      </c>
      <c r="K30" s="479">
        <f t="shared" si="32"/>
        <v>15000000</v>
      </c>
      <c r="L30" s="479">
        <f t="shared" si="32"/>
        <v>15000000</v>
      </c>
      <c r="M30" s="479">
        <f t="shared" si="32"/>
        <v>10000000</v>
      </c>
      <c r="N30" s="479">
        <f t="shared" si="32"/>
        <v>25000000</v>
      </c>
      <c r="O30" s="479">
        <f t="shared" si="32"/>
        <v>60000000</v>
      </c>
      <c r="P30" s="479">
        <f t="shared" si="32"/>
        <v>20000000</v>
      </c>
      <c r="Q30" s="479">
        <f t="shared" si="32"/>
        <v>15000000</v>
      </c>
      <c r="R30" s="448"/>
      <c r="S30" s="448"/>
      <c r="T30" s="448"/>
      <c r="U30" s="448"/>
      <c r="V30" s="448"/>
      <c r="W30" s="448"/>
      <c r="X30" s="479">
        <f t="shared" ref="X30:DB30" si="33">IFERROR(SUBTOTAL(109,X13:X29),"")</f>
        <v>30000000</v>
      </c>
      <c r="Y30" s="479">
        <f t="shared" si="33"/>
        <v>0</v>
      </c>
      <c r="Z30" s="479">
        <f t="shared" si="33"/>
        <v>0</v>
      </c>
      <c r="AA30" s="498">
        <f t="shared" si="33"/>
        <v>30000000</v>
      </c>
      <c r="AB30" s="479">
        <f t="shared" si="33"/>
        <v>10000000</v>
      </c>
      <c r="AC30" s="479">
        <f t="shared" si="33"/>
        <v>0</v>
      </c>
      <c r="AD30" s="479">
        <f t="shared" si="33"/>
        <v>0</v>
      </c>
      <c r="AE30" s="498">
        <f t="shared" si="33"/>
        <v>10000000</v>
      </c>
      <c r="AF30" s="479">
        <f t="shared" si="33"/>
        <v>20000000</v>
      </c>
      <c r="AG30" s="479">
        <f t="shared" si="33"/>
        <v>0</v>
      </c>
      <c r="AH30" s="479">
        <f t="shared" si="33"/>
        <v>0</v>
      </c>
      <c r="AI30" s="498">
        <f t="shared" si="33"/>
        <v>20000000</v>
      </c>
      <c r="AJ30" s="479">
        <f t="shared" si="33"/>
        <v>10000000</v>
      </c>
      <c r="AK30" s="479">
        <f t="shared" si="33"/>
        <v>0</v>
      </c>
      <c r="AL30" s="479">
        <f t="shared" si="33"/>
        <v>0</v>
      </c>
      <c r="AM30" s="498">
        <f t="shared" si="33"/>
        <v>10000000</v>
      </c>
      <c r="AN30" s="479">
        <f t="shared" si="33"/>
        <v>30000000</v>
      </c>
      <c r="AO30" s="479">
        <f t="shared" si="33"/>
        <v>0</v>
      </c>
      <c r="AP30" s="479">
        <f t="shared" si="33"/>
        <v>0</v>
      </c>
      <c r="AQ30" s="498">
        <f t="shared" si="33"/>
        <v>30000000</v>
      </c>
      <c r="AR30" s="479">
        <f t="shared" si="33"/>
        <v>15000000</v>
      </c>
      <c r="AS30" s="479">
        <f t="shared" si="33"/>
        <v>0</v>
      </c>
      <c r="AT30" s="479">
        <f t="shared" si="33"/>
        <v>0</v>
      </c>
      <c r="AU30" s="498">
        <f t="shared" si="33"/>
        <v>15000000</v>
      </c>
      <c r="AV30" s="479">
        <f t="shared" si="33"/>
        <v>0</v>
      </c>
      <c r="AW30" s="479">
        <f t="shared" si="33"/>
        <v>0</v>
      </c>
      <c r="AX30" s="479">
        <f t="shared" si="33"/>
        <v>0</v>
      </c>
      <c r="AY30" s="498">
        <f t="shared" si="33"/>
        <v>0</v>
      </c>
      <c r="AZ30" s="479">
        <f t="shared" si="33"/>
        <v>0</v>
      </c>
      <c r="BA30" s="479">
        <f t="shared" si="33"/>
        <v>0</v>
      </c>
      <c r="BB30" s="479">
        <f t="shared" si="33"/>
        <v>0</v>
      </c>
      <c r="BC30" s="498">
        <f t="shared" si="33"/>
        <v>0</v>
      </c>
      <c r="BD30" s="479">
        <f t="shared" si="33"/>
        <v>0</v>
      </c>
      <c r="BE30" s="479">
        <f t="shared" si="33"/>
        <v>0</v>
      </c>
      <c r="BF30" s="479">
        <f t="shared" si="33"/>
        <v>0</v>
      </c>
      <c r="BG30" s="498">
        <f t="shared" si="33"/>
        <v>0</v>
      </c>
      <c r="BH30" s="479">
        <f t="shared" si="33"/>
        <v>15000000</v>
      </c>
      <c r="BI30" s="479">
        <f t="shared" si="33"/>
        <v>0</v>
      </c>
      <c r="BJ30" s="479">
        <f t="shared" si="33"/>
        <v>0</v>
      </c>
      <c r="BK30" s="498">
        <f t="shared" si="33"/>
        <v>15000000</v>
      </c>
      <c r="BL30" s="479">
        <f t="shared" si="33"/>
        <v>0</v>
      </c>
      <c r="BM30" s="479">
        <f t="shared" si="33"/>
        <v>0</v>
      </c>
      <c r="BN30" s="498">
        <f t="shared" si="33"/>
        <v>0</v>
      </c>
      <c r="BO30" s="479">
        <f t="shared" si="33"/>
        <v>0</v>
      </c>
      <c r="BP30" s="498">
        <f t="shared" si="33"/>
        <v>0</v>
      </c>
      <c r="BQ30" s="498">
        <f t="shared" si="33"/>
        <v>0</v>
      </c>
      <c r="BR30" s="498">
        <f t="shared" si="33"/>
        <v>0</v>
      </c>
      <c r="BS30" s="479">
        <f t="shared" si="33"/>
        <v>0</v>
      </c>
      <c r="BT30" s="498">
        <f t="shared" si="33"/>
        <v>0</v>
      </c>
      <c r="BU30" s="498">
        <f t="shared" si="33"/>
        <v>0</v>
      </c>
      <c r="BV30" s="498">
        <f t="shared" si="33"/>
        <v>0</v>
      </c>
      <c r="BW30" s="479">
        <f t="shared" si="33"/>
        <v>0</v>
      </c>
      <c r="BX30" s="479">
        <f t="shared" si="33"/>
        <v>0</v>
      </c>
      <c r="BY30" s="479">
        <f t="shared" si="33"/>
        <v>0</v>
      </c>
      <c r="BZ30" s="498">
        <f t="shared" si="33"/>
        <v>0</v>
      </c>
      <c r="CA30" s="498">
        <f t="shared" si="33"/>
        <v>0</v>
      </c>
      <c r="CB30" s="498">
        <f t="shared" si="33"/>
        <v>0</v>
      </c>
      <c r="CC30" s="498">
        <f t="shared" si="33"/>
        <v>0</v>
      </c>
      <c r="CD30" s="498">
        <f t="shared" si="33"/>
        <v>0</v>
      </c>
      <c r="CE30" s="479">
        <f t="shared" si="33"/>
        <v>3750000</v>
      </c>
      <c r="CF30" s="479">
        <f t="shared" si="33"/>
        <v>0</v>
      </c>
      <c r="CG30" s="498">
        <f t="shared" si="33"/>
        <v>0</v>
      </c>
      <c r="CH30" s="498">
        <f t="shared" si="33"/>
        <v>3750000</v>
      </c>
      <c r="CI30" s="479">
        <f t="shared" si="33"/>
        <v>0</v>
      </c>
      <c r="CJ30" s="479">
        <f t="shared" si="33"/>
        <v>0</v>
      </c>
      <c r="CK30" s="479">
        <f t="shared" si="33"/>
        <v>0</v>
      </c>
      <c r="CL30" s="498">
        <f t="shared" si="33"/>
        <v>0</v>
      </c>
      <c r="CM30" s="498">
        <f t="shared" si="33"/>
        <v>0</v>
      </c>
      <c r="CN30" s="479">
        <f t="shared" si="33"/>
        <v>0</v>
      </c>
      <c r="CO30" s="479">
        <f t="shared" si="33"/>
        <v>0</v>
      </c>
      <c r="CP30" s="498">
        <f t="shared" si="33"/>
        <v>0</v>
      </c>
      <c r="CQ30" s="479">
        <f t="shared" si="33"/>
        <v>0</v>
      </c>
      <c r="CR30" s="479">
        <f t="shared" si="33"/>
        <v>0</v>
      </c>
      <c r="CS30" s="479">
        <f t="shared" si="33"/>
        <v>0</v>
      </c>
      <c r="CT30" s="498">
        <f t="shared" si="33"/>
        <v>0</v>
      </c>
      <c r="CU30" s="498">
        <f t="shared" si="33"/>
        <v>3750000</v>
      </c>
      <c r="CV30" s="498">
        <f t="shared" si="33"/>
        <v>0</v>
      </c>
      <c r="CW30" s="498">
        <f t="shared" si="33"/>
        <v>0</v>
      </c>
      <c r="CX30" s="498">
        <f t="shared" si="33"/>
        <v>3750000</v>
      </c>
      <c r="CY30" s="479">
        <f t="shared" si="33"/>
        <v>0</v>
      </c>
      <c r="CZ30" s="479">
        <f t="shared" si="33"/>
        <v>0</v>
      </c>
      <c r="DA30" s="479">
        <f t="shared" si="33"/>
        <v>25000000</v>
      </c>
      <c r="DB30" s="479">
        <f t="shared" si="33"/>
        <v>15000000</v>
      </c>
      <c r="DC30" s="479">
        <f>IFERROR(SUBTOTAL(101,DC13:DC29),"")</f>
        <v>0.5</v>
      </c>
      <c r="DD30" s="479">
        <f>IFERROR(SUBTOTAL(109,DD13:DD29),"")</f>
        <v>2000000</v>
      </c>
      <c r="DE30" s="499">
        <f>IFERROR(SUBTOTAL(101,DE13:DE29),"")</f>
        <v>0.08</v>
      </c>
      <c r="DF30" s="119"/>
    </row>
    <row r="31" spans="1:110" ht="15.75">
      <c r="A31" s="305"/>
      <c r="B31" s="305"/>
      <c r="C31" s="119"/>
      <c r="D31" s="306"/>
      <c r="E31" s="306"/>
      <c r="F31" s="306"/>
      <c r="G31" s="306"/>
      <c r="H31" s="306"/>
      <c r="I31" s="306"/>
      <c r="J31" s="306"/>
      <c r="K31" s="306"/>
      <c r="L31" s="306"/>
      <c r="M31" s="306"/>
      <c r="N31" s="306"/>
      <c r="O31" s="306"/>
      <c r="P31" s="306"/>
      <c r="Q31" s="306"/>
      <c r="R31" s="306"/>
      <c r="S31" s="306"/>
      <c r="T31" s="306"/>
      <c r="U31" s="306"/>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c r="CA31" s="307"/>
      <c r="CB31" s="307"/>
      <c r="CC31" s="307"/>
      <c r="CD31" s="307"/>
      <c r="CE31" s="307"/>
      <c r="CF31" s="307"/>
      <c r="CG31" s="307"/>
      <c r="CH31" s="307"/>
      <c r="CI31" s="307"/>
      <c r="CJ31" s="307"/>
      <c r="CK31" s="307"/>
      <c r="CL31" s="307"/>
      <c r="CM31" s="307"/>
      <c r="CN31" s="307"/>
      <c r="CO31" s="307"/>
      <c r="CP31" s="307"/>
      <c r="CQ31" s="307"/>
      <c r="CR31" s="307"/>
      <c r="CS31" s="307"/>
      <c r="CT31" s="307"/>
      <c r="CU31" s="307"/>
      <c r="CV31" s="307"/>
      <c r="CW31" s="307"/>
      <c r="CX31" s="307"/>
      <c r="CY31" s="307"/>
      <c r="CZ31" s="307"/>
      <c r="DA31" s="307"/>
      <c r="DB31" s="307"/>
      <c r="DC31" s="307"/>
      <c r="DD31" s="307"/>
      <c r="DE31" s="307"/>
      <c r="DF31" s="119"/>
    </row>
    <row r="32" spans="1:110" ht="15.75">
      <c r="A32" s="119"/>
      <c r="B32" s="119"/>
      <c r="C32" s="119"/>
      <c r="D32" s="119"/>
      <c r="E32" s="119"/>
      <c r="F32" s="119"/>
      <c r="G32" s="119"/>
      <c r="H32" s="119"/>
      <c r="I32" s="119"/>
      <c r="J32" s="119"/>
      <c r="K32" s="119"/>
      <c r="L32" s="119"/>
      <c r="M32" s="119"/>
      <c r="N32" s="119"/>
      <c r="O32" s="119"/>
      <c r="P32" s="119"/>
      <c r="Q32" s="119"/>
      <c r="R32" s="119"/>
      <c r="S32" s="119"/>
      <c r="T32" s="119"/>
      <c r="U32" s="119"/>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307"/>
      <c r="BU32" s="307"/>
      <c r="BV32" s="307"/>
      <c r="BW32" s="307"/>
      <c r="BX32" s="307"/>
      <c r="BY32" s="307"/>
      <c r="BZ32" s="307"/>
      <c r="CA32" s="307"/>
      <c r="CB32" s="307"/>
      <c r="CC32" s="307"/>
      <c r="CD32" s="307"/>
      <c r="CE32" s="307"/>
      <c r="CF32" s="307"/>
      <c r="CG32" s="307"/>
      <c r="CH32" s="307"/>
      <c r="CI32" s="307"/>
      <c r="CJ32" s="307"/>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119"/>
    </row>
    <row r="33" spans="1:110" ht="15.75">
      <c r="A33" s="305" t="s">
        <v>65</v>
      </c>
      <c r="B33" s="305"/>
      <c r="C33" s="119"/>
      <c r="D33" s="119"/>
      <c r="E33" s="119"/>
      <c r="F33" s="119"/>
      <c r="G33" s="119"/>
      <c r="H33" s="119"/>
      <c r="I33" s="119"/>
      <c r="J33" s="119"/>
      <c r="K33" s="119"/>
      <c r="L33" s="119"/>
      <c r="M33" s="119"/>
      <c r="N33" s="119"/>
      <c r="O33" s="119"/>
      <c r="P33" s="119"/>
      <c r="Q33" s="119"/>
      <c r="R33" s="119"/>
      <c r="S33" s="119"/>
      <c r="T33" s="119"/>
      <c r="U33" s="119"/>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308"/>
      <c r="BY33" s="308"/>
      <c r="BZ33" s="308"/>
      <c r="CA33" s="308"/>
      <c r="CB33" s="308"/>
      <c r="CC33" s="308"/>
      <c r="CD33" s="308"/>
      <c r="CE33" s="308"/>
      <c r="CF33" s="308"/>
      <c r="CG33" s="308"/>
      <c r="CH33" s="308"/>
      <c r="CI33" s="308"/>
      <c r="CJ33" s="308"/>
      <c r="CK33" s="308"/>
      <c r="CL33" s="308"/>
      <c r="CM33" s="308"/>
      <c r="CN33" s="308"/>
      <c r="CO33" s="308"/>
      <c r="CP33" s="308"/>
      <c r="CQ33" s="308"/>
      <c r="CR33" s="308"/>
      <c r="CS33" s="308"/>
      <c r="CT33" s="308"/>
      <c r="CU33" s="308"/>
      <c r="CV33" s="308"/>
      <c r="CW33" s="308"/>
      <c r="CX33" s="308"/>
      <c r="CY33" s="308"/>
      <c r="CZ33" s="308"/>
      <c r="DA33" s="308"/>
      <c r="DB33" s="308"/>
      <c r="DC33" s="308"/>
      <c r="DD33" s="308"/>
      <c r="DE33" s="308"/>
      <c r="DF33" s="119"/>
    </row>
    <row r="34" spans="1:110" ht="15.75">
      <c r="A34" s="711"/>
      <c r="B34" s="774"/>
      <c r="C34" s="775"/>
      <c r="D34" s="306"/>
      <c r="E34" s="306"/>
      <c r="F34" s="306"/>
      <c r="G34" s="306"/>
      <c r="H34" s="306"/>
      <c r="I34" s="306"/>
      <c r="J34" s="306"/>
      <c r="K34" s="306"/>
      <c r="L34" s="306"/>
      <c r="M34" s="306"/>
      <c r="N34" s="306"/>
      <c r="O34" s="306"/>
      <c r="P34" s="306"/>
      <c r="Q34" s="306"/>
      <c r="R34" s="306"/>
      <c r="S34" s="306"/>
      <c r="T34" s="306"/>
      <c r="U34" s="306"/>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S34" s="308"/>
      <c r="BT34" s="308"/>
      <c r="BU34" s="308"/>
      <c r="BV34" s="308"/>
      <c r="BW34" s="308"/>
      <c r="BX34" s="308"/>
      <c r="BY34" s="308"/>
      <c r="BZ34" s="308"/>
      <c r="CA34" s="308"/>
      <c r="CB34" s="308"/>
      <c r="CC34" s="308"/>
      <c r="CD34" s="308"/>
      <c r="CE34" s="308"/>
      <c r="CF34" s="308"/>
      <c r="CG34" s="308"/>
      <c r="CH34" s="308"/>
      <c r="CI34" s="308"/>
      <c r="CJ34" s="308"/>
      <c r="CK34" s="308"/>
      <c r="CL34" s="308"/>
      <c r="CM34" s="308"/>
      <c r="CN34" s="308"/>
      <c r="CO34" s="308"/>
      <c r="CP34" s="308"/>
      <c r="CQ34" s="308"/>
      <c r="CR34" s="308"/>
      <c r="CS34" s="308"/>
      <c r="CT34" s="308"/>
      <c r="CU34" s="308"/>
      <c r="CV34" s="308"/>
      <c r="CW34" s="308"/>
      <c r="CX34" s="308"/>
      <c r="CY34" s="308"/>
      <c r="CZ34" s="308"/>
      <c r="DA34" s="308"/>
      <c r="DB34" s="308"/>
      <c r="DC34" s="308"/>
      <c r="DD34" s="308"/>
      <c r="DE34" s="308"/>
      <c r="DF34" s="119"/>
    </row>
    <row r="35" spans="1:110" ht="15.75">
      <c r="A35" s="711"/>
      <c r="B35" s="774"/>
      <c r="C35" s="775"/>
      <c r="D35" s="306"/>
      <c r="E35" s="306"/>
      <c r="F35" s="306"/>
      <c r="G35" s="306"/>
      <c r="H35" s="306"/>
      <c r="I35" s="306"/>
      <c r="J35" s="306"/>
      <c r="K35" s="306"/>
      <c r="L35" s="306"/>
      <c r="M35" s="306"/>
      <c r="N35" s="306"/>
      <c r="O35" s="306"/>
      <c r="P35" s="306"/>
      <c r="Q35" s="306"/>
      <c r="R35" s="306"/>
      <c r="S35" s="306"/>
      <c r="T35" s="306"/>
      <c r="U35" s="306"/>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8"/>
      <c r="BR35" s="308"/>
      <c r="BS35" s="308"/>
      <c r="BT35" s="308"/>
      <c r="BU35" s="308"/>
      <c r="BV35" s="308"/>
      <c r="BW35" s="308"/>
      <c r="BX35" s="308"/>
      <c r="BY35" s="308"/>
      <c r="BZ35" s="308"/>
      <c r="CA35" s="308"/>
      <c r="CB35" s="308"/>
      <c r="CC35" s="308"/>
      <c r="CD35" s="308"/>
      <c r="CE35" s="308"/>
      <c r="CF35" s="308"/>
      <c r="CG35" s="308"/>
      <c r="CH35" s="308"/>
      <c r="CI35" s="308"/>
      <c r="CJ35" s="308"/>
      <c r="CK35" s="308"/>
      <c r="CL35" s="308"/>
      <c r="CM35" s="308"/>
      <c r="CN35" s="308"/>
      <c r="CO35" s="308"/>
      <c r="CP35" s="308"/>
      <c r="CQ35" s="308"/>
      <c r="CR35" s="308"/>
      <c r="CS35" s="308"/>
      <c r="CT35" s="308"/>
      <c r="CU35" s="308"/>
      <c r="CV35" s="308"/>
      <c r="CW35" s="308"/>
      <c r="CX35" s="308"/>
      <c r="CY35" s="308"/>
      <c r="CZ35" s="308"/>
      <c r="DA35" s="308"/>
      <c r="DB35" s="308"/>
      <c r="DC35" s="308"/>
      <c r="DD35" s="308"/>
      <c r="DE35" s="308"/>
      <c r="DF35" s="119"/>
    </row>
    <row r="36" spans="1:110" ht="15.75">
      <c r="A36" s="119"/>
      <c r="B36" s="119"/>
      <c r="C36" s="119"/>
      <c r="D36" s="119"/>
      <c r="E36" s="119"/>
      <c r="F36" s="119"/>
      <c r="G36" s="119"/>
      <c r="H36" s="119"/>
      <c r="I36" s="119"/>
      <c r="J36" s="119"/>
      <c r="K36" s="119"/>
      <c r="L36" s="119"/>
      <c r="M36" s="119"/>
      <c r="N36" s="119"/>
      <c r="O36" s="119"/>
      <c r="P36" s="119"/>
      <c r="Q36" s="119"/>
      <c r="R36" s="119"/>
      <c r="S36" s="119"/>
      <c r="T36" s="119"/>
      <c r="U36" s="119"/>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8"/>
      <c r="BR36" s="308"/>
      <c r="BS36" s="308"/>
      <c r="BT36" s="308"/>
      <c r="BU36" s="308"/>
      <c r="BV36" s="308"/>
      <c r="BW36" s="308"/>
      <c r="BX36" s="308"/>
      <c r="BY36" s="308"/>
      <c r="BZ36" s="308"/>
      <c r="CA36" s="308"/>
      <c r="CB36" s="308"/>
      <c r="CC36" s="308"/>
      <c r="CD36" s="308"/>
      <c r="CE36" s="308"/>
      <c r="CF36" s="308"/>
      <c r="CG36" s="308"/>
      <c r="CH36" s="308"/>
      <c r="CI36" s="308"/>
      <c r="CJ36" s="308"/>
      <c r="CK36" s="308"/>
      <c r="CL36" s="308"/>
      <c r="CM36" s="308"/>
      <c r="CN36" s="308"/>
      <c r="CO36" s="308"/>
      <c r="CP36" s="308"/>
      <c r="CQ36" s="308"/>
      <c r="CR36" s="308"/>
      <c r="CS36" s="308"/>
      <c r="CT36" s="308"/>
      <c r="CU36" s="308"/>
      <c r="CV36" s="308"/>
      <c r="CW36" s="308"/>
      <c r="CX36" s="308"/>
      <c r="CY36" s="308"/>
      <c r="CZ36" s="308"/>
      <c r="DA36" s="308"/>
      <c r="DB36" s="308"/>
      <c r="DC36" s="308"/>
      <c r="DD36" s="308"/>
      <c r="DE36" s="308"/>
      <c r="DF36" s="119"/>
    </row>
    <row r="37" spans="1:110" ht="15.75">
      <c r="A37" s="119"/>
      <c r="B37" s="119"/>
      <c r="C37" s="119"/>
      <c r="D37" s="119"/>
      <c r="E37" s="119"/>
      <c r="F37" s="119"/>
      <c r="G37" s="119"/>
      <c r="H37" s="119"/>
      <c r="I37" s="119"/>
      <c r="J37" s="119"/>
      <c r="K37" s="119"/>
      <c r="L37" s="119"/>
      <c r="M37" s="119"/>
      <c r="N37" s="119"/>
      <c r="O37" s="119"/>
      <c r="P37" s="119"/>
      <c r="Q37" s="119"/>
      <c r="R37" s="119"/>
      <c r="S37" s="119"/>
      <c r="T37" s="119"/>
      <c r="U37" s="119"/>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08"/>
      <c r="CD37" s="308"/>
      <c r="CE37" s="308"/>
      <c r="CF37" s="308"/>
      <c r="CG37" s="308"/>
      <c r="CH37" s="308"/>
      <c r="CI37" s="308"/>
      <c r="CJ37" s="308"/>
      <c r="CK37" s="308"/>
      <c r="CL37" s="308"/>
      <c r="CM37" s="308"/>
      <c r="CN37" s="308"/>
      <c r="CO37" s="308"/>
      <c r="CP37" s="308"/>
      <c r="CQ37" s="308"/>
      <c r="CR37" s="308"/>
      <c r="CS37" s="308"/>
      <c r="CT37" s="308"/>
      <c r="CU37" s="308"/>
      <c r="CV37" s="308"/>
      <c r="CW37" s="308"/>
      <c r="CX37" s="308"/>
      <c r="CY37" s="308"/>
      <c r="CZ37" s="308"/>
      <c r="DA37" s="308"/>
      <c r="DB37" s="308"/>
      <c r="DC37" s="308"/>
      <c r="DD37" s="308"/>
      <c r="DE37" s="308"/>
      <c r="DF37" s="119"/>
    </row>
  </sheetData>
  <mergeCells count="163">
    <mergeCell ref="CX9:CX10"/>
    <mergeCell ref="A34:C34"/>
    <mergeCell ref="A35:C35"/>
    <mergeCell ref="CR9:CR10"/>
    <mergeCell ref="CS9:CS10"/>
    <mergeCell ref="CT9:CT10"/>
    <mergeCell ref="CU9:CU10"/>
    <mergeCell ref="CV9:CV10"/>
    <mergeCell ref="CW9:CW10"/>
    <mergeCell ref="CL9:CL10"/>
    <mergeCell ref="CM9:CM10"/>
    <mergeCell ref="CN9:CN10"/>
    <mergeCell ref="CO9:CO10"/>
    <mergeCell ref="CP9:CP10"/>
    <mergeCell ref="CQ9:CQ10"/>
    <mergeCell ref="CF9:CF10"/>
    <mergeCell ref="CG9:CG10"/>
    <mergeCell ref="CH9:CH10"/>
    <mergeCell ref="CI9:CI10"/>
    <mergeCell ref="CJ9:CJ10"/>
    <mergeCell ref="CK9:CK10"/>
    <mergeCell ref="BC9:BC10"/>
    <mergeCell ref="BD9:BD10"/>
    <mergeCell ref="BE9:BE10"/>
    <mergeCell ref="BF9:BF10"/>
    <mergeCell ref="BG9:BG10"/>
    <mergeCell ref="CE9:CE10"/>
    <mergeCell ref="AW9:AW10"/>
    <mergeCell ref="AX9:AX10"/>
    <mergeCell ref="AY9:AY10"/>
    <mergeCell ref="AZ9:AZ10"/>
    <mergeCell ref="BA9:BA10"/>
    <mergeCell ref="BB9:BB10"/>
    <mergeCell ref="CI8:CL8"/>
    <mergeCell ref="CM8:CP8"/>
    <mergeCell ref="CQ8:CT8"/>
    <mergeCell ref="CU8:CX8"/>
    <mergeCell ref="G9:G10"/>
    <mergeCell ref="H9:H10"/>
    <mergeCell ref="I9:I10"/>
    <mergeCell ref="J9:J10"/>
    <mergeCell ref="K9:K10"/>
    <mergeCell ref="AR9:AR10"/>
    <mergeCell ref="BV8:BV10"/>
    <mergeCell ref="BW8:BW10"/>
    <mergeCell ref="BX8:BX10"/>
    <mergeCell ref="BY8:BY10"/>
    <mergeCell ref="BZ8:BZ10"/>
    <mergeCell ref="CA8:CA10"/>
    <mergeCell ref="BJ8:BJ10"/>
    <mergeCell ref="BK8:BK10"/>
    <mergeCell ref="BL8:BL10"/>
    <mergeCell ref="BM8:BM10"/>
    <mergeCell ref="BN8:BN10"/>
    <mergeCell ref="BP8:BP10"/>
    <mergeCell ref="AR8:AU8"/>
    <mergeCell ref="AV8:AY8"/>
    <mergeCell ref="AZ8:BC8"/>
    <mergeCell ref="BD8:BG8"/>
    <mergeCell ref="BH8:BH10"/>
    <mergeCell ref="BI8:BI10"/>
    <mergeCell ref="AS9:AS10"/>
    <mergeCell ref="AT9:AT10"/>
    <mergeCell ref="AU9:AU10"/>
    <mergeCell ref="AV9:AV10"/>
    <mergeCell ref="AL8:AL10"/>
    <mergeCell ref="AM8:AM10"/>
    <mergeCell ref="AN8:AN10"/>
    <mergeCell ref="AO8:AO10"/>
    <mergeCell ref="AP8:AP10"/>
    <mergeCell ref="AQ8:AQ10"/>
    <mergeCell ref="AF8:AF10"/>
    <mergeCell ref="AG8:AG10"/>
    <mergeCell ref="AH8:AH10"/>
    <mergeCell ref="AI8:AI10"/>
    <mergeCell ref="AJ8:AJ10"/>
    <mergeCell ref="AK8:AK10"/>
    <mergeCell ref="M8:M10"/>
    <mergeCell ref="X8:X10"/>
    <mergeCell ref="Y8:Y10"/>
    <mergeCell ref="Z8:Z10"/>
    <mergeCell ref="AA8:AA10"/>
    <mergeCell ref="AB8:AB10"/>
    <mergeCell ref="DA7:DA10"/>
    <mergeCell ref="DB7:DB10"/>
    <mergeCell ref="DC7:DC10"/>
    <mergeCell ref="DD7:DD10"/>
    <mergeCell ref="DE7:DE10"/>
    <mergeCell ref="D8:D10"/>
    <mergeCell ref="E8:E10"/>
    <mergeCell ref="F8:F10"/>
    <mergeCell ref="G8:K8"/>
    <mergeCell ref="L8:L10"/>
    <mergeCell ref="CA7:CD7"/>
    <mergeCell ref="CE7:CL7"/>
    <mergeCell ref="CM7:CT7"/>
    <mergeCell ref="CU7:CX7"/>
    <mergeCell ref="CY7:CY10"/>
    <mergeCell ref="CZ7:CZ10"/>
    <mergeCell ref="CB8:CB10"/>
    <mergeCell ref="CC8:CC10"/>
    <mergeCell ref="CD8:CD10"/>
    <mergeCell ref="CE8:CH8"/>
    <mergeCell ref="BL7:BN7"/>
    <mergeCell ref="BO7:BO10"/>
    <mergeCell ref="BP7:BR7"/>
    <mergeCell ref="BS7:BS10"/>
    <mergeCell ref="BT7:BV7"/>
    <mergeCell ref="BW7:BZ7"/>
    <mergeCell ref="BQ8:BQ10"/>
    <mergeCell ref="BR8:BR10"/>
    <mergeCell ref="BT8:BT10"/>
    <mergeCell ref="BU8:BU10"/>
    <mergeCell ref="AF7:AI7"/>
    <mergeCell ref="AJ7:AM7"/>
    <mergeCell ref="AN7:AQ7"/>
    <mergeCell ref="AR7:AY7"/>
    <mergeCell ref="AZ7:BG7"/>
    <mergeCell ref="BH7:BK7"/>
    <mergeCell ref="T7:T10"/>
    <mergeCell ref="U7:U10"/>
    <mergeCell ref="V7:V10"/>
    <mergeCell ref="W7:W10"/>
    <mergeCell ref="X7:AA7"/>
    <mergeCell ref="AB7:AE7"/>
    <mergeCell ref="AC8:AC10"/>
    <mergeCell ref="AD8:AD10"/>
    <mergeCell ref="AE8:AE10"/>
    <mergeCell ref="CY6:CZ6"/>
    <mergeCell ref="DA6:DE6"/>
    <mergeCell ref="D7:K7"/>
    <mergeCell ref="L7:M7"/>
    <mergeCell ref="N7:N10"/>
    <mergeCell ref="O7:O10"/>
    <mergeCell ref="P7:P10"/>
    <mergeCell ref="Q7:Q10"/>
    <mergeCell ref="R7:R10"/>
    <mergeCell ref="S7:S10"/>
    <mergeCell ref="BT6:BV6"/>
    <mergeCell ref="BW6:BZ6"/>
    <mergeCell ref="CA6:CD6"/>
    <mergeCell ref="CE6:CL6"/>
    <mergeCell ref="CM6:CT6"/>
    <mergeCell ref="CU6:CX6"/>
    <mergeCell ref="AN6:AQ6"/>
    <mergeCell ref="AR6:AY6"/>
    <mergeCell ref="AZ6:BG6"/>
    <mergeCell ref="BH6:BK6"/>
    <mergeCell ref="BL6:BN6"/>
    <mergeCell ref="BP6:BR6"/>
    <mergeCell ref="L6:Q6"/>
    <mergeCell ref="R6:W6"/>
    <mergeCell ref="X6:AA6"/>
    <mergeCell ref="AB6:AE6"/>
    <mergeCell ref="AF6:AI6"/>
    <mergeCell ref="AJ6:AM6"/>
    <mergeCell ref="A2:G2"/>
    <mergeCell ref="A3:G3"/>
    <mergeCell ref="A4:G4"/>
    <mergeCell ref="A6:A10"/>
    <mergeCell ref="B6:B10"/>
    <mergeCell ref="C6:C10"/>
    <mergeCell ref="D6:K6"/>
  </mergeCells>
  <conditionalFormatting sqref="B13">
    <cfRule type="containsBlanks" dxfId="3" priority="2">
      <formula>LEN(TRIM(B13))=0</formula>
    </cfRule>
  </conditionalFormatting>
  <conditionalFormatting sqref="A13 C13">
    <cfRule type="containsBlanks" dxfId="2" priority="1">
      <formula>LEN(TRIM(A13))=0</formula>
    </cfRule>
  </conditionalFormatting>
  <dataValidations count="2">
    <dataValidation type="list" allowBlank="1" showErrorMessage="1" sqref="R13:V29" xr:uid="{627B9BC0-1FA9-46C6-BC99-19DB7B20B09F}">
      <formula1>"Y,N"</formula1>
    </dataValidation>
    <dataValidation type="list" allowBlank="1" showErrorMessage="1" sqref="B13:B29" xr:uid="{CDACADB9-390E-4572-AFC4-E9A2F1812B26}">
      <formula1>"AFAB,APECO,BCDA,BOI,CDC,CEZA,JHMC,PEZA,PHIVIDEC,PPMC,RBOI,SBMA,TIEZA,ZCSEZA,Not Registered"</formula1>
    </dataValidation>
  </dataValidations>
  <hyperlinks>
    <hyperlink ref="D6" location="Google_Sheet_Link_1582922301" display="Financial position (in PHP absolute amounts)" xr:uid="{F5D38A11-8D57-4A76-A8C1-DD9EDF58E77E}"/>
    <hyperlink ref="L6" location="Google_Sheet_Link_1582922301" display="Financial position (in PHP absolute amounts)" xr:uid="{7D5B576F-F651-4901-9322-CF06F8868CCF}"/>
    <hyperlink ref="R6" location="Google_Sheet_Link_906953993" display="Applicable  tax regime for the current period" xr:uid="{6B5222B9-CD9E-4985-81AD-F7B1A437AD71}"/>
    <hyperlink ref="X6" location="Google_Sheet_Link_714397398" display="Income tax computation (in PHP absolute amounts)" xr:uid="{538E648E-F13E-4886-9FE0-A885870234EA}"/>
    <hyperlink ref="AB6" location="Google_Sheet_Link_714397398" display="Income tax computation (in PHP absolute amounts)" xr:uid="{15102489-03D3-4FF2-9952-E491F781D909}"/>
    <hyperlink ref="AF6" location="Google_Sheet_Link_714397398" display="Income tax computation (in PHP absolute amounts)" xr:uid="{327C94DD-DC1C-4477-8D5B-7E7861DE4934}"/>
    <hyperlink ref="AJ6" location="Google_Sheet_Link_714397398" display="Income tax computation (in PHP absolute amounts)" xr:uid="{59CD4842-2D02-40F3-A545-923BD2B3F38A}"/>
    <hyperlink ref="AN6" location="Google_Sheet_Link_714397398" display="Income tax computation (in PHP absolute amounts)" xr:uid="{4104A315-028A-4C06-9C64-59DD5965972F}"/>
    <hyperlink ref="AR6" location="Google_Sheet_Link_714397398" display="Income tax computation (in PHP absolute amounts)" xr:uid="{48931CDF-C7FC-45D0-8B52-2A414F4E8A7B}"/>
    <hyperlink ref="AZ6" location="Google_Sheet_Link_714397398" display="Income tax computation (in PHP absolute amounts)" xr:uid="{629FD085-DC17-4945-B825-42D7E92543C0}"/>
    <hyperlink ref="BH6" location="Google_Sheet_Link_714397398" display="Income tax computation (in PHP absolute amounts)" xr:uid="{D7D4C1A0-6164-4724-B75C-ADF0E95D42F5}"/>
    <hyperlink ref="BL6" location="Google_Sheet_Link_714397398" display="Income tax computation (in PHP absolute amounts)" xr:uid="{9E289312-0E9E-4AC6-A6A2-E2CABC665DE9}"/>
    <hyperlink ref="BP6" location="Google_Sheet_Link_714397398" display="Income tax computation (in PHP absolute amounts)" xr:uid="{BD106317-FBC9-4F7A-86FA-80A8EE05FB5B}"/>
    <hyperlink ref="BT6" location="Google_Sheet_Link_714397398" display="Income tax computation (in PHP absolute amounts)" xr:uid="{50E30000-BFA7-4CE9-B7C7-ABF05FD43F77}"/>
    <hyperlink ref="BW6" location="Google_Sheet_Link_714397398" display="Income tax computation (in PHP absolute amounts)" xr:uid="{E772B94A-8C90-49C0-8458-BBC1990301C0}"/>
    <hyperlink ref="CA6" location="Google_Sheet_Link_714397398" display="Income tax computation (in PHP absolute amounts)" xr:uid="{E44ADBB5-F69B-4916-87DA-1A3660B4A890}"/>
    <hyperlink ref="CE6" location="Google_Sheet_Link_714397398" display="Income tax computation (in PHP absolute amounts)" xr:uid="{E405E9BE-3660-4D64-AAA4-E2B81E7399A4}"/>
    <hyperlink ref="CM6" location="Google_Sheet_Link_714397398" display="Income tax computation (in PHP absolute amounts)" xr:uid="{83B2A37D-6CB2-455E-A46B-D36178521122}"/>
    <hyperlink ref="CU6" location="Google_Sheet_Link_714397398" display="Income tax computation (in PHP absolute amounts)" xr:uid="{22943027-BD76-444F-9D2E-5A336771C2D8}"/>
    <hyperlink ref="CY6" location="Google_Sheet_Link_265709322" display="Exclusions from the income tax base_x000a_(in PHP absolute amounts)" xr:uid="{AC49E4F8-5F77-4A16-B7FC-CE0CBA9EB97F}"/>
    <hyperlink ref="DA6" location="Google_Sheet_Link_2103264478" display="Financial Information (in PHP absolute amounts)" xr:uid="{192E57CE-778D-48A3-9E78-8A2AAF0E62BC}"/>
    <hyperlink ref="W7" location="Google_Sheet_Link_1280253353" display="Grant under laws" xr:uid="{4F3C80F3-B204-46D5-8926-E1BA14D3A175}"/>
  </hyperlinks>
  <pageMargins left="0.42" right="0.42" top="0.5" bottom="0.47" header="0" footer="0"/>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DF9F7-34F6-4CDD-918A-89CE68EDBF36}">
  <sheetPr>
    <tabColor theme="7" tint="0.39997558519241921"/>
    <pageSetUpPr fitToPage="1"/>
  </sheetPr>
  <dimension ref="A1:AC37"/>
  <sheetViews>
    <sheetView workbookViewId="0">
      <selection activeCell="A4" sqref="A4:F4"/>
    </sheetView>
  </sheetViews>
  <sheetFormatPr defaultColWidth="0" defaultRowHeight="0" customHeight="1" zeroHeight="1" outlineLevelRow="1" outlineLevelCol="1"/>
  <cols>
    <col min="1" max="16" width="15.75" style="32" customWidth="1"/>
    <col min="17" max="28" width="15.75" style="32" hidden="1" customWidth="1" outlineLevel="1"/>
    <col min="29" max="29" width="2.25" style="32" customWidth="1" collapsed="1"/>
    <col min="30" max="16384" width="11.25" style="32" hidden="1"/>
  </cols>
  <sheetData>
    <row r="1" spans="1:29" ht="15.75">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row>
    <row r="2" spans="1:29" ht="15.75">
      <c r="A2" s="714" t="s">
        <v>515</v>
      </c>
      <c r="B2" s="767"/>
      <c r="C2" s="767"/>
      <c r="D2" s="767"/>
      <c r="E2" s="767"/>
      <c r="F2" s="767"/>
      <c r="G2" s="119"/>
      <c r="H2" s="119"/>
      <c r="I2" s="119"/>
      <c r="J2" s="119"/>
      <c r="K2" s="119"/>
      <c r="L2" s="119"/>
      <c r="M2" s="119"/>
      <c r="N2" s="119"/>
      <c r="O2" s="119"/>
      <c r="P2" s="119"/>
      <c r="Q2" s="119"/>
      <c r="R2" s="119"/>
      <c r="S2" s="119"/>
      <c r="T2" s="119"/>
      <c r="U2" s="119"/>
      <c r="V2" s="119"/>
      <c r="W2" s="119"/>
      <c r="X2" s="119"/>
      <c r="Y2" s="119"/>
      <c r="Z2" s="119"/>
      <c r="AA2" s="119"/>
      <c r="AB2" s="119"/>
      <c r="AC2" s="119"/>
    </row>
    <row r="3" spans="1:29" ht="15.75" customHeight="1">
      <c r="A3" s="714" t="s">
        <v>634</v>
      </c>
      <c r="B3" s="714"/>
      <c r="C3" s="714"/>
      <c r="D3" s="714"/>
      <c r="E3" s="714"/>
      <c r="F3" s="714"/>
      <c r="G3" s="303"/>
      <c r="H3" s="303"/>
      <c r="I3" s="303"/>
      <c r="J3" s="303"/>
      <c r="K3" s="303"/>
      <c r="L3" s="303"/>
      <c r="M3" s="303"/>
      <c r="N3" s="303"/>
      <c r="O3" s="303"/>
      <c r="P3" s="303"/>
      <c r="Q3" s="303"/>
      <c r="R3" s="303"/>
      <c r="S3" s="303"/>
      <c r="T3" s="303"/>
      <c r="U3" s="303"/>
      <c r="V3" s="303"/>
      <c r="W3" s="303"/>
      <c r="X3" s="303"/>
      <c r="Y3" s="303"/>
      <c r="Z3" s="303"/>
      <c r="AA3" s="303"/>
      <c r="AB3" s="303"/>
      <c r="AC3" s="119"/>
    </row>
    <row r="4" spans="1:29" ht="15.75">
      <c r="A4" s="714" t="s">
        <v>516</v>
      </c>
      <c r="B4" s="767"/>
      <c r="C4" s="767"/>
      <c r="D4" s="767"/>
      <c r="E4" s="767"/>
      <c r="F4" s="767"/>
      <c r="G4" s="303"/>
      <c r="H4" s="303"/>
      <c r="I4" s="303"/>
      <c r="J4" s="303"/>
      <c r="K4" s="303"/>
      <c r="L4" s="303"/>
      <c r="M4" s="303"/>
      <c r="N4" s="303"/>
      <c r="O4" s="303"/>
      <c r="P4" s="303"/>
      <c r="Q4" s="303"/>
      <c r="R4" s="303"/>
      <c r="S4" s="303"/>
      <c r="T4" s="303"/>
      <c r="U4" s="303"/>
      <c r="V4" s="303"/>
      <c r="W4" s="303"/>
      <c r="X4" s="303"/>
      <c r="Y4" s="303"/>
      <c r="Z4" s="303"/>
      <c r="AA4" s="303"/>
      <c r="AB4" s="303"/>
      <c r="AC4" s="119"/>
    </row>
    <row r="5" spans="1:29" ht="15.75">
      <c r="A5" s="304"/>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row>
    <row r="6" spans="1:29" ht="15.75">
      <c r="A6" s="715" t="s">
        <v>8</v>
      </c>
      <c r="B6" s="716" t="s">
        <v>9</v>
      </c>
      <c r="C6" s="721" t="s">
        <v>21</v>
      </c>
      <c r="D6" s="624" t="s">
        <v>178</v>
      </c>
      <c r="E6" s="725" t="s">
        <v>517</v>
      </c>
      <c r="F6" s="780"/>
      <c r="G6" s="780"/>
      <c r="H6" s="780"/>
      <c r="I6" s="780"/>
      <c r="J6" s="726" t="s">
        <v>517</v>
      </c>
      <c r="K6" s="780"/>
      <c r="L6" s="780"/>
      <c r="M6" s="780"/>
      <c r="N6" s="780"/>
      <c r="O6" s="780"/>
      <c r="P6" s="782"/>
      <c r="Q6" s="723" t="s">
        <v>185</v>
      </c>
      <c r="R6" s="727" t="s">
        <v>518</v>
      </c>
      <c r="S6" s="806"/>
      <c r="T6" s="806"/>
      <c r="U6" s="806"/>
      <c r="V6" s="806"/>
      <c r="W6" s="806"/>
      <c r="X6" s="806"/>
      <c r="Y6" s="806"/>
      <c r="Z6" s="806"/>
      <c r="AA6" s="806"/>
      <c r="AB6" s="807"/>
      <c r="AC6" s="119"/>
    </row>
    <row r="7" spans="1:29" ht="15.75">
      <c r="A7" s="801"/>
      <c r="B7" s="786"/>
      <c r="C7" s="786"/>
      <c r="D7" s="786"/>
      <c r="E7" s="620" t="s">
        <v>519</v>
      </c>
      <c r="F7" s="620" t="s">
        <v>520</v>
      </c>
      <c r="G7" s="620" t="s">
        <v>521</v>
      </c>
      <c r="H7" s="620" t="s">
        <v>522</v>
      </c>
      <c r="I7" s="620" t="s">
        <v>523</v>
      </c>
      <c r="J7" s="620" t="s">
        <v>524</v>
      </c>
      <c r="K7" s="620" t="s">
        <v>525</v>
      </c>
      <c r="L7" s="620" t="s">
        <v>526</v>
      </c>
      <c r="M7" s="620" t="s">
        <v>527</v>
      </c>
      <c r="N7" s="620" t="s">
        <v>528</v>
      </c>
      <c r="O7" s="620" t="s">
        <v>529</v>
      </c>
      <c r="P7" s="728" t="s">
        <v>530</v>
      </c>
      <c r="Q7" s="808"/>
      <c r="R7" s="722" t="s">
        <v>531</v>
      </c>
      <c r="S7" s="722" t="s">
        <v>532</v>
      </c>
      <c r="T7" s="722" t="s">
        <v>533</v>
      </c>
      <c r="U7" s="722" t="s">
        <v>534</v>
      </c>
      <c r="V7" s="722" t="s">
        <v>535</v>
      </c>
      <c r="W7" s="722" t="s">
        <v>536</v>
      </c>
      <c r="X7" s="722" t="s">
        <v>537</v>
      </c>
      <c r="Y7" s="722" t="s">
        <v>538</v>
      </c>
      <c r="Z7" s="722" t="s">
        <v>539</v>
      </c>
      <c r="AA7" s="722" t="s">
        <v>540</v>
      </c>
      <c r="AB7" s="724" t="s">
        <v>541</v>
      </c>
      <c r="AC7" s="119"/>
    </row>
    <row r="8" spans="1:29" ht="15.75" customHeight="1">
      <c r="A8" s="801"/>
      <c r="B8" s="786"/>
      <c r="C8" s="786"/>
      <c r="D8" s="786"/>
      <c r="E8" s="786"/>
      <c r="F8" s="786"/>
      <c r="G8" s="786"/>
      <c r="H8" s="786"/>
      <c r="I8" s="786"/>
      <c r="J8" s="786"/>
      <c r="K8" s="786"/>
      <c r="L8" s="786"/>
      <c r="M8" s="786"/>
      <c r="N8" s="786"/>
      <c r="O8" s="786"/>
      <c r="P8" s="790"/>
      <c r="Q8" s="808"/>
      <c r="R8" s="784"/>
      <c r="S8" s="784"/>
      <c r="T8" s="784"/>
      <c r="U8" s="784"/>
      <c r="V8" s="784"/>
      <c r="W8" s="784"/>
      <c r="X8" s="784"/>
      <c r="Y8" s="784"/>
      <c r="Z8" s="784"/>
      <c r="AA8" s="784"/>
      <c r="AB8" s="809"/>
      <c r="AC8" s="119"/>
    </row>
    <row r="9" spans="1:29" ht="64.5" customHeight="1">
      <c r="A9" s="801"/>
      <c r="B9" s="786"/>
      <c r="C9" s="786"/>
      <c r="D9" s="786"/>
      <c r="E9" s="786"/>
      <c r="F9" s="786"/>
      <c r="G9" s="786"/>
      <c r="H9" s="786"/>
      <c r="I9" s="786"/>
      <c r="J9" s="786"/>
      <c r="K9" s="786"/>
      <c r="L9" s="786"/>
      <c r="M9" s="786"/>
      <c r="N9" s="786"/>
      <c r="O9" s="786"/>
      <c r="P9" s="790"/>
      <c r="Q9" s="808"/>
      <c r="R9" s="784"/>
      <c r="S9" s="784"/>
      <c r="T9" s="784"/>
      <c r="U9" s="784"/>
      <c r="V9" s="784"/>
      <c r="W9" s="784"/>
      <c r="X9" s="784"/>
      <c r="Y9" s="784"/>
      <c r="Z9" s="784"/>
      <c r="AA9" s="784"/>
      <c r="AB9" s="809"/>
      <c r="AC9" s="119"/>
    </row>
    <row r="10" spans="1:29" ht="64.5" customHeight="1">
      <c r="A10" s="804"/>
      <c r="B10" s="793"/>
      <c r="C10" s="786"/>
      <c r="D10" s="793"/>
      <c r="E10" s="786"/>
      <c r="F10" s="786"/>
      <c r="G10" s="786"/>
      <c r="H10" s="786"/>
      <c r="I10" s="786"/>
      <c r="J10" s="786"/>
      <c r="K10" s="786"/>
      <c r="L10" s="786"/>
      <c r="M10" s="786"/>
      <c r="N10" s="786"/>
      <c r="O10" s="786"/>
      <c r="P10" s="790"/>
      <c r="Q10" s="808"/>
      <c r="R10" s="784"/>
      <c r="S10" s="784"/>
      <c r="T10" s="784"/>
      <c r="U10" s="784"/>
      <c r="V10" s="784"/>
      <c r="W10" s="784"/>
      <c r="X10" s="784"/>
      <c r="Y10" s="784"/>
      <c r="Z10" s="784"/>
      <c r="AA10" s="784"/>
      <c r="AB10" s="809"/>
      <c r="AC10" s="119"/>
    </row>
    <row r="11" spans="1:29" ht="15.75">
      <c r="A11" s="225" t="s">
        <v>43</v>
      </c>
      <c r="B11" s="34"/>
      <c r="C11" s="35"/>
      <c r="D11" s="34" t="s">
        <v>47</v>
      </c>
      <c r="E11" s="35"/>
      <c r="F11" s="35"/>
      <c r="G11" s="35"/>
      <c r="H11" s="35"/>
      <c r="I11" s="35"/>
      <c r="J11" s="35"/>
      <c r="K11" s="35"/>
      <c r="L11" s="35"/>
      <c r="M11" s="35"/>
      <c r="N11" s="35"/>
      <c r="O11" s="35"/>
      <c r="P11" s="226" t="str">
        <f>CONCATENATE("SUM (",
IF(MID(E12,3,1)=")",MID(E12,2,1),MID(E12,2,2)),":",
IF(MID(O12,3,1)=")",MID(O12,2,1),MID(O12,2,2)),")"
)</f>
        <v>SUM (E:O)</v>
      </c>
      <c r="Q11" s="309" t="str">
        <f>D11</f>
        <v>Y/N</v>
      </c>
      <c r="R11" s="35">
        <f>E11</f>
        <v>0</v>
      </c>
      <c r="S11" s="35">
        <f>E11</f>
        <v>0</v>
      </c>
      <c r="T11" s="35">
        <f>E11</f>
        <v>0</v>
      </c>
      <c r="U11" s="35">
        <f>E11</f>
        <v>0</v>
      </c>
      <c r="V11" s="35">
        <f>E11</f>
        <v>0</v>
      </c>
      <c r="W11" s="35">
        <f>E11</f>
        <v>0</v>
      </c>
      <c r="X11" s="35">
        <f>E11</f>
        <v>0</v>
      </c>
      <c r="Y11" s="35">
        <f>E11</f>
        <v>0</v>
      </c>
      <c r="Z11" s="35">
        <f>E11</f>
        <v>0</v>
      </c>
      <c r="AA11" s="35">
        <f>E11</f>
        <v>0</v>
      </c>
      <c r="AB11" s="49" t="str">
        <f>CONCATENATE("SUM (",
IF(MID(R12,3,1)=")",MID(R12,2,1),MID(R12,2,2)),":",
IF(MID(AA12,3,1)=")",MID(AA12,2,1),MID(AA12,2,2)),")"
)</f>
        <v>SUM (R:AA)</v>
      </c>
      <c r="AC11" s="119"/>
    </row>
    <row r="12" spans="1:29" ht="15.75">
      <c r="A12" s="227" t="str">
        <f t="shared" ref="A12:AB12" si="0">CONCATENATE("(",MID(ADDRESS(ROW(),COLUMN()),2,SEARCH("$",ADDRESS(ROW(),COLUMN()),2)-2),")")</f>
        <v>(A)</v>
      </c>
      <c r="B12" s="38" t="str">
        <f t="shared" si="0"/>
        <v>(B)</v>
      </c>
      <c r="C12" s="39" t="str">
        <f t="shared" si="0"/>
        <v>(C)</v>
      </c>
      <c r="D12" s="38" t="str">
        <f t="shared" si="0"/>
        <v>(D)</v>
      </c>
      <c r="E12" s="39" t="str">
        <f t="shared" si="0"/>
        <v>(E)</v>
      </c>
      <c r="F12" s="39" t="str">
        <f t="shared" si="0"/>
        <v>(F)</v>
      </c>
      <c r="G12" s="39" t="str">
        <f t="shared" si="0"/>
        <v>(G)</v>
      </c>
      <c r="H12" s="39" t="str">
        <f t="shared" si="0"/>
        <v>(H)</v>
      </c>
      <c r="I12" s="39" t="str">
        <f t="shared" si="0"/>
        <v>(I)</v>
      </c>
      <c r="J12" s="39" t="str">
        <f t="shared" si="0"/>
        <v>(J)</v>
      </c>
      <c r="K12" s="39" t="str">
        <f t="shared" si="0"/>
        <v>(K)</v>
      </c>
      <c r="L12" s="39" t="str">
        <f t="shared" si="0"/>
        <v>(L)</v>
      </c>
      <c r="M12" s="39" t="str">
        <f t="shared" si="0"/>
        <v>(M)</v>
      </c>
      <c r="N12" s="39" t="str">
        <f t="shared" si="0"/>
        <v>(N)</v>
      </c>
      <c r="O12" s="39" t="str">
        <f t="shared" si="0"/>
        <v>(O)</v>
      </c>
      <c r="P12" s="228" t="str">
        <f t="shared" si="0"/>
        <v>(P)</v>
      </c>
      <c r="Q12" s="50" t="str">
        <f t="shared" si="0"/>
        <v>(Q)</v>
      </c>
      <c r="R12" s="39" t="str">
        <f t="shared" si="0"/>
        <v>(R)</v>
      </c>
      <c r="S12" s="39" t="str">
        <f t="shared" si="0"/>
        <v>(S)</v>
      </c>
      <c r="T12" s="39" t="str">
        <f t="shared" si="0"/>
        <v>(T)</v>
      </c>
      <c r="U12" s="39" t="str">
        <f t="shared" si="0"/>
        <v>(U)</v>
      </c>
      <c r="V12" s="39" t="str">
        <f t="shared" si="0"/>
        <v>(V)</v>
      </c>
      <c r="W12" s="39" t="str">
        <f t="shared" si="0"/>
        <v>(W)</v>
      </c>
      <c r="X12" s="39" t="str">
        <f t="shared" si="0"/>
        <v>(X)</v>
      </c>
      <c r="Y12" s="39" t="str">
        <f t="shared" si="0"/>
        <v>(Y)</v>
      </c>
      <c r="Z12" s="39" t="str">
        <f t="shared" si="0"/>
        <v>(Z)</v>
      </c>
      <c r="AA12" s="39" t="str">
        <f t="shared" si="0"/>
        <v>(AA)</v>
      </c>
      <c r="AB12" s="51" t="str">
        <f t="shared" si="0"/>
        <v>(AB)</v>
      </c>
      <c r="AC12" s="119"/>
    </row>
    <row r="13" spans="1:29" ht="15.75" outlineLevel="1">
      <c r="A13" s="412">
        <v>0</v>
      </c>
      <c r="B13" s="500" t="s">
        <v>52</v>
      </c>
      <c r="C13" s="414" t="s">
        <v>53</v>
      </c>
      <c r="D13" s="431" t="s">
        <v>57</v>
      </c>
      <c r="E13" s="501">
        <v>2000000</v>
      </c>
      <c r="F13" s="501">
        <v>0</v>
      </c>
      <c r="G13" s="501">
        <v>0</v>
      </c>
      <c r="H13" s="501">
        <v>0</v>
      </c>
      <c r="I13" s="501">
        <v>5000000</v>
      </c>
      <c r="J13" s="501">
        <v>0</v>
      </c>
      <c r="K13" s="501">
        <v>1000000</v>
      </c>
      <c r="L13" s="501">
        <v>0</v>
      </c>
      <c r="M13" s="501">
        <v>2000000</v>
      </c>
      <c r="N13" s="501">
        <v>0</v>
      </c>
      <c r="O13" s="501">
        <v>0</v>
      </c>
      <c r="P13" s="502">
        <v>0</v>
      </c>
      <c r="Q13" s="310"/>
      <c r="R13" s="54"/>
      <c r="S13" s="54"/>
      <c r="T13" s="54"/>
      <c r="U13" s="54"/>
      <c r="V13" s="54"/>
      <c r="W13" s="54"/>
      <c r="X13" s="54"/>
      <c r="Y13" s="54"/>
      <c r="Z13" s="54"/>
      <c r="AA13" s="54"/>
      <c r="AB13" s="55" t="s">
        <v>514</v>
      </c>
      <c r="AC13" s="119"/>
    </row>
    <row r="14" spans="1:29" ht="64.5">
      <c r="A14" s="181">
        <v>0</v>
      </c>
      <c r="B14" s="182" t="s">
        <v>52</v>
      </c>
      <c r="C14" s="183" t="s">
        <v>53</v>
      </c>
      <c r="D14" s="199" t="s">
        <v>57</v>
      </c>
      <c r="E14" s="503">
        <v>2000000</v>
      </c>
      <c r="F14" s="503">
        <v>0</v>
      </c>
      <c r="G14" s="503">
        <v>0</v>
      </c>
      <c r="H14" s="503">
        <v>0</v>
      </c>
      <c r="I14" s="503">
        <v>5000000</v>
      </c>
      <c r="J14" s="503">
        <v>0</v>
      </c>
      <c r="K14" s="503">
        <v>1000000</v>
      </c>
      <c r="L14" s="503">
        <v>0</v>
      </c>
      <c r="M14" s="503">
        <v>2000000</v>
      </c>
      <c r="N14" s="503">
        <v>0</v>
      </c>
      <c r="O14" s="503">
        <v>0</v>
      </c>
      <c r="P14" s="504">
        <v>0</v>
      </c>
      <c r="Q14" s="311"/>
      <c r="R14" s="94"/>
      <c r="S14" s="94"/>
      <c r="T14" s="94"/>
      <c r="U14" s="94"/>
      <c r="V14" s="94"/>
      <c r="W14" s="94"/>
      <c r="X14" s="94"/>
      <c r="Y14" s="94"/>
      <c r="Z14" s="94"/>
      <c r="AA14" s="94"/>
      <c r="AB14" s="312" t="str">
        <f t="shared" ref="AB14:AB29" si="1">IFERROR(IF(AND(R14="",S14="",T14="",U14="",V14="",W14="",X14="",Y14="",Z14="",AA14=""),"",SUM(R14:AA14)),"")</f>
        <v/>
      </c>
      <c r="AC14" s="119"/>
    </row>
    <row r="15" spans="1:29" ht="15.75">
      <c r="A15" s="420"/>
      <c r="B15" s="182"/>
      <c r="C15" s="421"/>
      <c r="D15" s="199"/>
      <c r="E15" s="503"/>
      <c r="F15" s="503"/>
      <c r="G15" s="503"/>
      <c r="H15" s="503"/>
      <c r="I15" s="503"/>
      <c r="J15" s="503"/>
      <c r="K15" s="503"/>
      <c r="L15" s="503"/>
      <c r="M15" s="503"/>
      <c r="N15" s="503"/>
      <c r="O15" s="503"/>
      <c r="P15" s="504"/>
      <c r="Q15" s="311"/>
      <c r="R15" s="94"/>
      <c r="S15" s="94"/>
      <c r="T15" s="94"/>
      <c r="U15" s="94"/>
      <c r="V15" s="94"/>
      <c r="W15" s="94"/>
      <c r="X15" s="94"/>
      <c r="Y15" s="94"/>
      <c r="Z15" s="94"/>
      <c r="AA15" s="94"/>
      <c r="AB15" s="312" t="str">
        <f t="shared" si="1"/>
        <v/>
      </c>
      <c r="AC15" s="119"/>
    </row>
    <row r="16" spans="1:29" ht="15.75">
      <c r="A16" s="420"/>
      <c r="B16" s="182"/>
      <c r="C16" s="421"/>
      <c r="D16" s="199"/>
      <c r="E16" s="503"/>
      <c r="F16" s="503"/>
      <c r="G16" s="503"/>
      <c r="H16" s="503"/>
      <c r="I16" s="503"/>
      <c r="J16" s="503"/>
      <c r="K16" s="503"/>
      <c r="L16" s="503"/>
      <c r="M16" s="503"/>
      <c r="N16" s="503"/>
      <c r="O16" s="503"/>
      <c r="P16" s="504"/>
      <c r="Q16" s="311"/>
      <c r="R16" s="94"/>
      <c r="S16" s="94"/>
      <c r="T16" s="94"/>
      <c r="U16" s="94"/>
      <c r="V16" s="94"/>
      <c r="W16" s="94"/>
      <c r="X16" s="94"/>
      <c r="Y16" s="94"/>
      <c r="Z16" s="94"/>
      <c r="AA16" s="94"/>
      <c r="AB16" s="312" t="str">
        <f t="shared" si="1"/>
        <v/>
      </c>
      <c r="AC16" s="119"/>
    </row>
    <row r="17" spans="1:29" ht="15.75">
      <c r="A17" s="420"/>
      <c r="B17" s="182"/>
      <c r="C17" s="421"/>
      <c r="D17" s="199"/>
      <c r="E17" s="503"/>
      <c r="F17" s="503"/>
      <c r="G17" s="503"/>
      <c r="H17" s="503"/>
      <c r="I17" s="503"/>
      <c r="J17" s="503"/>
      <c r="K17" s="503"/>
      <c r="L17" s="503"/>
      <c r="M17" s="503"/>
      <c r="N17" s="503"/>
      <c r="O17" s="503"/>
      <c r="P17" s="504"/>
      <c r="Q17" s="311"/>
      <c r="R17" s="94"/>
      <c r="S17" s="94"/>
      <c r="T17" s="94"/>
      <c r="U17" s="94"/>
      <c r="V17" s="94"/>
      <c r="W17" s="94"/>
      <c r="X17" s="94"/>
      <c r="Y17" s="94"/>
      <c r="Z17" s="94"/>
      <c r="AA17" s="94"/>
      <c r="AB17" s="312" t="str">
        <f t="shared" si="1"/>
        <v/>
      </c>
      <c r="AC17" s="119"/>
    </row>
    <row r="18" spans="1:29" ht="15.75">
      <c r="A18" s="420"/>
      <c r="B18" s="182"/>
      <c r="C18" s="421"/>
      <c r="D18" s="199"/>
      <c r="E18" s="503"/>
      <c r="F18" s="503"/>
      <c r="G18" s="503"/>
      <c r="H18" s="503"/>
      <c r="I18" s="503"/>
      <c r="J18" s="503"/>
      <c r="K18" s="503"/>
      <c r="L18" s="503"/>
      <c r="M18" s="503"/>
      <c r="N18" s="503"/>
      <c r="O18" s="503"/>
      <c r="P18" s="504"/>
      <c r="Q18" s="311"/>
      <c r="R18" s="94"/>
      <c r="S18" s="94"/>
      <c r="T18" s="94"/>
      <c r="U18" s="94"/>
      <c r="V18" s="94"/>
      <c r="W18" s="94"/>
      <c r="X18" s="94"/>
      <c r="Y18" s="94"/>
      <c r="Z18" s="94"/>
      <c r="AA18" s="94"/>
      <c r="AB18" s="312" t="str">
        <f t="shared" si="1"/>
        <v/>
      </c>
      <c r="AC18" s="119"/>
    </row>
    <row r="19" spans="1:29" ht="15.75">
      <c r="A19" s="420"/>
      <c r="B19" s="182"/>
      <c r="C19" s="421"/>
      <c r="D19" s="199"/>
      <c r="E19" s="503"/>
      <c r="F19" s="503"/>
      <c r="G19" s="503"/>
      <c r="H19" s="503"/>
      <c r="I19" s="503"/>
      <c r="J19" s="503"/>
      <c r="K19" s="503"/>
      <c r="L19" s="503"/>
      <c r="M19" s="503"/>
      <c r="N19" s="503"/>
      <c r="O19" s="503"/>
      <c r="P19" s="504"/>
      <c r="Q19" s="311"/>
      <c r="R19" s="94"/>
      <c r="S19" s="94"/>
      <c r="T19" s="94"/>
      <c r="U19" s="94"/>
      <c r="V19" s="94"/>
      <c r="W19" s="94"/>
      <c r="X19" s="94"/>
      <c r="Y19" s="94"/>
      <c r="Z19" s="94"/>
      <c r="AA19" s="94"/>
      <c r="AB19" s="312" t="str">
        <f t="shared" si="1"/>
        <v/>
      </c>
      <c r="AC19" s="119"/>
    </row>
    <row r="20" spans="1:29" ht="15.75">
      <c r="A20" s="420"/>
      <c r="B20" s="182"/>
      <c r="C20" s="421"/>
      <c r="D20" s="199"/>
      <c r="E20" s="503"/>
      <c r="F20" s="503"/>
      <c r="G20" s="503"/>
      <c r="H20" s="503"/>
      <c r="I20" s="503"/>
      <c r="J20" s="503"/>
      <c r="K20" s="503"/>
      <c r="L20" s="503"/>
      <c r="M20" s="503"/>
      <c r="N20" s="503"/>
      <c r="O20" s="503"/>
      <c r="P20" s="504"/>
      <c r="Q20" s="311"/>
      <c r="R20" s="94"/>
      <c r="S20" s="94"/>
      <c r="T20" s="94"/>
      <c r="U20" s="94"/>
      <c r="V20" s="94"/>
      <c r="W20" s="94"/>
      <c r="X20" s="94"/>
      <c r="Y20" s="94"/>
      <c r="Z20" s="94"/>
      <c r="AA20" s="94"/>
      <c r="AB20" s="312" t="str">
        <f t="shared" si="1"/>
        <v/>
      </c>
      <c r="AC20" s="119"/>
    </row>
    <row r="21" spans="1:29" ht="15.75">
      <c r="A21" s="420"/>
      <c r="B21" s="182"/>
      <c r="C21" s="421"/>
      <c r="D21" s="199"/>
      <c r="E21" s="503"/>
      <c r="F21" s="503"/>
      <c r="G21" s="503"/>
      <c r="H21" s="503"/>
      <c r="I21" s="503"/>
      <c r="J21" s="503"/>
      <c r="K21" s="503"/>
      <c r="L21" s="503"/>
      <c r="M21" s="503"/>
      <c r="N21" s="503"/>
      <c r="O21" s="503"/>
      <c r="P21" s="504"/>
      <c r="Q21" s="311"/>
      <c r="R21" s="94"/>
      <c r="S21" s="94"/>
      <c r="T21" s="94"/>
      <c r="U21" s="94"/>
      <c r="V21" s="94"/>
      <c r="W21" s="94"/>
      <c r="X21" s="94"/>
      <c r="Y21" s="94"/>
      <c r="Z21" s="94"/>
      <c r="AA21" s="94"/>
      <c r="AB21" s="312" t="str">
        <f t="shared" si="1"/>
        <v/>
      </c>
      <c r="AC21" s="119"/>
    </row>
    <row r="22" spans="1:29" ht="15.75">
      <c r="A22" s="420"/>
      <c r="B22" s="182"/>
      <c r="C22" s="421"/>
      <c r="D22" s="199"/>
      <c r="E22" s="503"/>
      <c r="F22" s="503"/>
      <c r="G22" s="503"/>
      <c r="H22" s="503"/>
      <c r="I22" s="503"/>
      <c r="J22" s="503"/>
      <c r="K22" s="503"/>
      <c r="L22" s="503"/>
      <c r="M22" s="503"/>
      <c r="N22" s="503"/>
      <c r="O22" s="503"/>
      <c r="P22" s="504"/>
      <c r="Q22" s="311"/>
      <c r="R22" s="94"/>
      <c r="S22" s="94"/>
      <c r="T22" s="94"/>
      <c r="U22" s="94"/>
      <c r="V22" s="94"/>
      <c r="W22" s="94"/>
      <c r="X22" s="94"/>
      <c r="Y22" s="94"/>
      <c r="Z22" s="94"/>
      <c r="AA22" s="94"/>
      <c r="AB22" s="312" t="str">
        <f t="shared" si="1"/>
        <v/>
      </c>
      <c r="AC22" s="119"/>
    </row>
    <row r="23" spans="1:29" ht="15.75">
      <c r="A23" s="420"/>
      <c r="B23" s="182"/>
      <c r="C23" s="421"/>
      <c r="D23" s="199"/>
      <c r="E23" s="503"/>
      <c r="F23" s="503"/>
      <c r="G23" s="503"/>
      <c r="H23" s="503"/>
      <c r="I23" s="503"/>
      <c r="J23" s="503"/>
      <c r="K23" s="503"/>
      <c r="L23" s="503"/>
      <c r="M23" s="503"/>
      <c r="N23" s="503"/>
      <c r="O23" s="503"/>
      <c r="P23" s="504"/>
      <c r="Q23" s="311"/>
      <c r="R23" s="94"/>
      <c r="S23" s="94"/>
      <c r="T23" s="94"/>
      <c r="U23" s="94"/>
      <c r="V23" s="94"/>
      <c r="W23" s="94"/>
      <c r="X23" s="94"/>
      <c r="Y23" s="94"/>
      <c r="Z23" s="94"/>
      <c r="AA23" s="94"/>
      <c r="AB23" s="312" t="str">
        <f t="shared" si="1"/>
        <v/>
      </c>
      <c r="AC23" s="119"/>
    </row>
    <row r="24" spans="1:29" ht="15.75">
      <c r="A24" s="420"/>
      <c r="B24" s="182"/>
      <c r="C24" s="421"/>
      <c r="D24" s="199"/>
      <c r="E24" s="503"/>
      <c r="F24" s="503"/>
      <c r="G24" s="503"/>
      <c r="H24" s="503"/>
      <c r="I24" s="503"/>
      <c r="J24" s="503"/>
      <c r="K24" s="503"/>
      <c r="L24" s="503"/>
      <c r="M24" s="503"/>
      <c r="N24" s="503"/>
      <c r="O24" s="503"/>
      <c r="P24" s="504"/>
      <c r="Q24" s="311"/>
      <c r="R24" s="94"/>
      <c r="S24" s="94"/>
      <c r="T24" s="94"/>
      <c r="U24" s="94"/>
      <c r="V24" s="94"/>
      <c r="W24" s="94"/>
      <c r="X24" s="94"/>
      <c r="Y24" s="94"/>
      <c r="Z24" s="94"/>
      <c r="AA24" s="94"/>
      <c r="AB24" s="312" t="str">
        <f t="shared" si="1"/>
        <v/>
      </c>
      <c r="AC24" s="119"/>
    </row>
    <row r="25" spans="1:29" ht="15.75">
      <c r="A25" s="420"/>
      <c r="B25" s="182"/>
      <c r="C25" s="421"/>
      <c r="D25" s="199"/>
      <c r="E25" s="503"/>
      <c r="F25" s="503"/>
      <c r="G25" s="503"/>
      <c r="H25" s="503"/>
      <c r="I25" s="503"/>
      <c r="J25" s="503"/>
      <c r="K25" s="503"/>
      <c r="L25" s="503"/>
      <c r="M25" s="503"/>
      <c r="N25" s="503"/>
      <c r="O25" s="503"/>
      <c r="P25" s="504"/>
      <c r="Q25" s="311"/>
      <c r="R25" s="94"/>
      <c r="S25" s="94"/>
      <c r="T25" s="94"/>
      <c r="U25" s="94"/>
      <c r="V25" s="94"/>
      <c r="W25" s="94"/>
      <c r="X25" s="94"/>
      <c r="Y25" s="94"/>
      <c r="Z25" s="94"/>
      <c r="AA25" s="94"/>
      <c r="AB25" s="312" t="str">
        <f t="shared" si="1"/>
        <v/>
      </c>
      <c r="AC25" s="119"/>
    </row>
    <row r="26" spans="1:29" ht="15.75">
      <c r="A26" s="420"/>
      <c r="B26" s="182"/>
      <c r="C26" s="421"/>
      <c r="D26" s="199"/>
      <c r="E26" s="503"/>
      <c r="F26" s="503"/>
      <c r="G26" s="503"/>
      <c r="H26" s="503"/>
      <c r="I26" s="503"/>
      <c r="J26" s="503"/>
      <c r="K26" s="503"/>
      <c r="L26" s="503"/>
      <c r="M26" s="503"/>
      <c r="N26" s="503"/>
      <c r="O26" s="503"/>
      <c r="P26" s="504"/>
      <c r="Q26" s="311"/>
      <c r="R26" s="94"/>
      <c r="S26" s="94"/>
      <c r="T26" s="94"/>
      <c r="U26" s="94"/>
      <c r="V26" s="94"/>
      <c r="W26" s="94"/>
      <c r="X26" s="94"/>
      <c r="Y26" s="94"/>
      <c r="Z26" s="94"/>
      <c r="AA26" s="94"/>
      <c r="AB26" s="312" t="str">
        <f t="shared" si="1"/>
        <v/>
      </c>
      <c r="AC26" s="119"/>
    </row>
    <row r="27" spans="1:29" ht="15.75">
      <c r="A27" s="420"/>
      <c r="B27" s="182"/>
      <c r="C27" s="421"/>
      <c r="D27" s="199"/>
      <c r="E27" s="503"/>
      <c r="F27" s="503"/>
      <c r="G27" s="503"/>
      <c r="H27" s="503"/>
      <c r="I27" s="503"/>
      <c r="J27" s="503"/>
      <c r="K27" s="503"/>
      <c r="L27" s="503"/>
      <c r="M27" s="503"/>
      <c r="N27" s="503"/>
      <c r="O27" s="503"/>
      <c r="P27" s="504"/>
      <c r="Q27" s="311"/>
      <c r="R27" s="94"/>
      <c r="S27" s="94"/>
      <c r="T27" s="94"/>
      <c r="U27" s="94"/>
      <c r="V27" s="94"/>
      <c r="W27" s="94"/>
      <c r="X27" s="94"/>
      <c r="Y27" s="94"/>
      <c r="Z27" s="94"/>
      <c r="AA27" s="94"/>
      <c r="AB27" s="312" t="str">
        <f t="shared" si="1"/>
        <v/>
      </c>
      <c r="AC27" s="119"/>
    </row>
    <row r="28" spans="1:29" ht="15.75">
      <c r="A28" s="420"/>
      <c r="B28" s="182"/>
      <c r="C28" s="421"/>
      <c r="D28" s="199"/>
      <c r="E28" s="503"/>
      <c r="F28" s="503"/>
      <c r="G28" s="503"/>
      <c r="H28" s="503"/>
      <c r="I28" s="503"/>
      <c r="J28" s="503"/>
      <c r="K28" s="503"/>
      <c r="L28" s="503"/>
      <c r="M28" s="503"/>
      <c r="N28" s="503"/>
      <c r="O28" s="503"/>
      <c r="P28" s="504"/>
      <c r="Q28" s="311"/>
      <c r="R28" s="94"/>
      <c r="S28" s="94"/>
      <c r="T28" s="94"/>
      <c r="U28" s="94"/>
      <c r="V28" s="94"/>
      <c r="W28" s="94"/>
      <c r="X28" s="94"/>
      <c r="Y28" s="94"/>
      <c r="Z28" s="94"/>
      <c r="AA28" s="94"/>
      <c r="AB28" s="312" t="str">
        <f t="shared" si="1"/>
        <v/>
      </c>
      <c r="AC28" s="119"/>
    </row>
    <row r="29" spans="1:29" ht="15.75" hidden="1">
      <c r="A29" s="420"/>
      <c r="B29" s="182"/>
      <c r="C29" s="421"/>
      <c r="D29" s="199"/>
      <c r="E29" s="503"/>
      <c r="F29" s="503"/>
      <c r="G29" s="503"/>
      <c r="H29" s="503"/>
      <c r="I29" s="503"/>
      <c r="J29" s="503"/>
      <c r="K29" s="503"/>
      <c r="L29" s="503"/>
      <c r="M29" s="503"/>
      <c r="N29" s="503"/>
      <c r="O29" s="503"/>
      <c r="P29" s="505" t="str">
        <f>IFERROR(IF(AND(E29="",F29="",#REF!="",#REF!="",G29="",H29="",I29="",J29="",K29="",L29="",M29="",N29="",O29=""),"",SUM(E29:O29)),"")</f>
        <v/>
      </c>
      <c r="Q29" s="311" t="s">
        <v>60</v>
      </c>
      <c r="R29" s="94">
        <v>1</v>
      </c>
      <c r="S29" s="94">
        <v>1</v>
      </c>
      <c r="T29" s="94">
        <v>1</v>
      </c>
      <c r="U29" s="94">
        <v>1</v>
      </c>
      <c r="V29" s="94">
        <v>1</v>
      </c>
      <c r="W29" s="94">
        <v>1</v>
      </c>
      <c r="X29" s="94">
        <v>1</v>
      </c>
      <c r="Y29" s="94">
        <v>1</v>
      </c>
      <c r="Z29" s="94">
        <v>1</v>
      </c>
      <c r="AA29" s="94">
        <v>1</v>
      </c>
      <c r="AB29" s="312">
        <f t="shared" si="1"/>
        <v>10</v>
      </c>
      <c r="AC29" s="119"/>
    </row>
    <row r="30" spans="1:29" ht="15.75">
      <c r="A30" s="506" t="s">
        <v>63</v>
      </c>
      <c r="B30" s="507"/>
      <c r="C30" s="447"/>
      <c r="D30" s="508"/>
      <c r="E30" s="479">
        <f t="shared" ref="E30:P30" si="2">IFERROR(SUBTOTAL(109,E13:E29),"")</f>
        <v>4000000</v>
      </c>
      <c r="F30" s="479">
        <f t="shared" si="2"/>
        <v>0</v>
      </c>
      <c r="G30" s="479">
        <f t="shared" si="2"/>
        <v>0</v>
      </c>
      <c r="H30" s="479">
        <f t="shared" si="2"/>
        <v>0</v>
      </c>
      <c r="I30" s="479">
        <f t="shared" si="2"/>
        <v>10000000</v>
      </c>
      <c r="J30" s="479">
        <f t="shared" si="2"/>
        <v>0</v>
      </c>
      <c r="K30" s="479">
        <f t="shared" si="2"/>
        <v>2000000</v>
      </c>
      <c r="L30" s="479">
        <f t="shared" si="2"/>
        <v>0</v>
      </c>
      <c r="M30" s="479">
        <f t="shared" si="2"/>
        <v>4000000</v>
      </c>
      <c r="N30" s="479">
        <f t="shared" si="2"/>
        <v>0</v>
      </c>
      <c r="O30" s="479">
        <f t="shared" si="2"/>
        <v>0</v>
      </c>
      <c r="P30" s="509">
        <f t="shared" si="2"/>
        <v>0</v>
      </c>
      <c r="Q30" s="57"/>
      <c r="R30" s="56">
        <f t="shared" ref="R30:AB30" si="3">IFERROR(SUBTOTAL(109,R13:R29),"")</f>
        <v>0</v>
      </c>
      <c r="S30" s="56">
        <f t="shared" si="3"/>
        <v>0</v>
      </c>
      <c r="T30" s="56">
        <f t="shared" si="3"/>
        <v>0</v>
      </c>
      <c r="U30" s="56">
        <f t="shared" si="3"/>
        <v>0</v>
      </c>
      <c r="V30" s="56">
        <f t="shared" si="3"/>
        <v>0</v>
      </c>
      <c r="W30" s="56">
        <f t="shared" si="3"/>
        <v>0</v>
      </c>
      <c r="X30" s="56">
        <f t="shared" si="3"/>
        <v>0</v>
      </c>
      <c r="Y30" s="56">
        <f t="shared" si="3"/>
        <v>0</v>
      </c>
      <c r="Z30" s="56">
        <f t="shared" si="3"/>
        <v>0</v>
      </c>
      <c r="AA30" s="56">
        <f t="shared" si="3"/>
        <v>0</v>
      </c>
      <c r="AB30" s="58">
        <f t="shared" si="3"/>
        <v>0</v>
      </c>
      <c r="AC30" s="305"/>
    </row>
    <row r="31" spans="1:29" ht="15.75">
      <c r="A31" s="305"/>
      <c r="B31" s="119"/>
      <c r="C31" s="119"/>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119"/>
    </row>
    <row r="32" spans="1:29" ht="15.7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row>
    <row r="33" spans="1:29" ht="15.75">
      <c r="A33" s="305" t="s">
        <v>65</v>
      </c>
      <c r="B33" s="305"/>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row>
    <row r="34" spans="1:29" ht="15.75">
      <c r="A34" s="711"/>
      <c r="B34" s="774"/>
      <c r="C34" s="775"/>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119"/>
    </row>
    <row r="35" spans="1:29" ht="15.75">
      <c r="A35" s="711"/>
      <c r="B35" s="774"/>
      <c r="C35" s="775"/>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119"/>
    </row>
    <row r="36" spans="1:29" ht="15.75">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row>
    <row r="37" spans="1:29" ht="15.75">
      <c r="A37" s="313"/>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row>
  </sheetData>
  <mergeCells count="36">
    <mergeCell ref="Y7:Y10"/>
    <mergeCell ref="Z7:Z10"/>
    <mergeCell ref="AA7:AA10"/>
    <mergeCell ref="AB7:AB10"/>
    <mergeCell ref="A34:C34"/>
    <mergeCell ref="A35:C35"/>
    <mergeCell ref="S7:S10"/>
    <mergeCell ref="T7:T10"/>
    <mergeCell ref="U7:U10"/>
    <mergeCell ref="V7:V10"/>
    <mergeCell ref="W7:W10"/>
    <mergeCell ref="X7:X10"/>
    <mergeCell ref="L7:L10"/>
    <mergeCell ref="M7:M10"/>
    <mergeCell ref="N7:N10"/>
    <mergeCell ref="O7:O10"/>
    <mergeCell ref="P7:P10"/>
    <mergeCell ref="R7:R10"/>
    <mergeCell ref="J6:P6"/>
    <mergeCell ref="Q6:Q10"/>
    <mergeCell ref="R6:AB6"/>
    <mergeCell ref="E7:E10"/>
    <mergeCell ref="F7:F10"/>
    <mergeCell ref="G7:G10"/>
    <mergeCell ref="H7:H10"/>
    <mergeCell ref="I7:I10"/>
    <mergeCell ref="J7:J10"/>
    <mergeCell ref="K7:K10"/>
    <mergeCell ref="A2:F2"/>
    <mergeCell ref="A3:F3"/>
    <mergeCell ref="A4:F4"/>
    <mergeCell ref="A6:A10"/>
    <mergeCell ref="B6:B10"/>
    <mergeCell ref="C6:C10"/>
    <mergeCell ref="D6:D10"/>
    <mergeCell ref="E6:I6"/>
  </mergeCells>
  <conditionalFormatting sqref="B14">
    <cfRule type="containsBlanks" dxfId="1" priority="2">
      <formula>LEN(TRIM(B14))=0</formula>
    </cfRule>
  </conditionalFormatting>
  <conditionalFormatting sqref="A14 C14">
    <cfRule type="containsBlanks" dxfId="0" priority="1">
      <formula>LEN(TRIM(A14))=0</formula>
    </cfRule>
  </conditionalFormatting>
  <dataValidations count="2">
    <dataValidation type="list" allowBlank="1" showErrorMessage="1" sqref="D13:D29 Q13:Q29" xr:uid="{8954CC1F-CED3-4CF6-82AE-31A759A0E556}">
      <formula1>"Y,N"</formula1>
    </dataValidation>
    <dataValidation type="list" allowBlank="1" showErrorMessage="1" sqref="B13:B29" xr:uid="{3370F8E3-F029-4069-A42E-192847D0F9BE}">
      <formula1>"AFAB,APECO,BCDA,BOI,CDC,CEZA,JHMC,PEZA,PHIVIDEC,PPMC,RBOI,SBMA,TIEZA,ZCSEZA,Not Registered"</formula1>
    </dataValidation>
  </dataValidations>
  <hyperlinks>
    <hyperlink ref="D6" location="Google_Sheet_Link_59335050" display="SCIT/GIT" xr:uid="{40E78544-16EE-433F-8C19-500ED8932105}"/>
    <hyperlink ref="E6" location="Google_Sheet_Link_1145998759" display="Cost of sales (in PHP absolute amounts)" xr:uid="{5473758F-9455-4AD1-8E6E-C76572730D76}"/>
    <hyperlink ref="J6" location="Google_Sheet_Link_1145998759" display="Cost of sales (in PHP absolute amounts)" xr:uid="{B1C02960-F936-4611-B850-E8A607D3E1C4}"/>
    <hyperlink ref="Q6" location="Google_Sheet_Link_1650391573" display="Enhanced deductions" xr:uid="{A99E9B37-2EF8-49A5-870B-F5E09D7EC9D9}"/>
    <hyperlink ref="R6" location="Google_Sheet_Link_2051568993" display="Special deductions (in PHP absolute amounts)" xr:uid="{3424FB63-DE56-4C47-B51D-FE22871F441F}"/>
  </hyperlinks>
  <pageMargins left="0.42" right="0.42" top="0.5" bottom="0.47" header="0" footer="0"/>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C9D17-EAA6-498B-8F0F-FBDF4C5391A0}">
  <sheetPr>
    <tabColor theme="7" tint="0.39997558519241921"/>
    <pageSetUpPr fitToPage="1"/>
  </sheetPr>
  <dimension ref="A1:AX1191"/>
  <sheetViews>
    <sheetView workbookViewId="0">
      <selection activeCell="A4" sqref="A4:G4"/>
    </sheetView>
  </sheetViews>
  <sheetFormatPr defaultColWidth="0" defaultRowHeight="0" customHeight="1" zeroHeight="1" outlineLevelRow="1"/>
  <cols>
    <col min="1" max="34" width="15.75" style="32" customWidth="1"/>
    <col min="35" max="35" width="2.25" style="32" customWidth="1"/>
    <col min="36" max="42" width="0" style="32" hidden="1" customWidth="1"/>
    <col min="43" max="16384" width="11.25" style="32" hidden="1"/>
  </cols>
  <sheetData>
    <row r="1" spans="1:50" ht="21">
      <c r="A1" s="314"/>
      <c r="B1" s="314"/>
      <c r="C1" s="119"/>
      <c r="D1" s="119"/>
      <c r="E1" s="119"/>
      <c r="F1" s="121"/>
      <c r="G1" s="121"/>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20"/>
    </row>
    <row r="2" spans="1:50" ht="21">
      <c r="A2" s="714" t="s">
        <v>542</v>
      </c>
      <c r="B2" s="767"/>
      <c r="C2" s="767"/>
      <c r="D2" s="767"/>
      <c r="E2" s="767"/>
      <c r="F2" s="767"/>
      <c r="G2" s="767"/>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row>
    <row r="3" spans="1:50" ht="21" customHeight="1">
      <c r="A3" s="714" t="s">
        <v>634</v>
      </c>
      <c r="B3" s="714"/>
      <c r="C3" s="714"/>
      <c r="D3" s="714"/>
      <c r="E3" s="714"/>
      <c r="F3" s="714"/>
      <c r="G3" s="714"/>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row>
    <row r="4" spans="1:50" ht="21">
      <c r="A4" s="714" t="s">
        <v>543</v>
      </c>
      <c r="B4" s="767"/>
      <c r="C4" s="767"/>
      <c r="D4" s="767"/>
      <c r="E4" s="767"/>
      <c r="F4" s="767"/>
      <c r="G4" s="767"/>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0"/>
    </row>
    <row r="5" spans="1:50" s="355" customFormat="1" ht="21">
      <c r="A5" s="351"/>
      <c r="B5" s="351"/>
      <c r="C5" s="352"/>
      <c r="D5" s="738" t="s">
        <v>544</v>
      </c>
      <c r="E5" s="810"/>
      <c r="F5" s="810"/>
      <c r="G5" s="810"/>
      <c r="H5" s="810"/>
      <c r="I5" s="810"/>
      <c r="J5" s="810"/>
      <c r="K5" s="810"/>
      <c r="L5" s="738" t="s">
        <v>544</v>
      </c>
      <c r="M5" s="810"/>
      <c r="N5" s="810"/>
      <c r="O5" s="810"/>
      <c r="P5" s="810"/>
      <c r="Q5" s="810"/>
      <c r="R5" s="352"/>
      <c r="S5" s="352"/>
      <c r="T5" s="352"/>
      <c r="U5" s="352"/>
      <c r="V5" s="352"/>
      <c r="W5" s="353"/>
      <c r="X5" s="352"/>
      <c r="Y5" s="352"/>
      <c r="Z5" s="352"/>
      <c r="AA5" s="352"/>
      <c r="AB5" s="352"/>
      <c r="AC5" s="353"/>
      <c r="AD5" s="353"/>
      <c r="AE5" s="353"/>
      <c r="AF5" s="353"/>
      <c r="AG5" s="353"/>
      <c r="AH5" s="353"/>
      <c r="AI5" s="354"/>
    </row>
    <row r="6" spans="1:50" ht="15" customHeight="1">
      <c r="A6" s="715" t="s">
        <v>8</v>
      </c>
      <c r="B6" s="716" t="s">
        <v>9</v>
      </c>
      <c r="C6" s="721" t="s">
        <v>21</v>
      </c>
      <c r="D6" s="739" t="s">
        <v>545</v>
      </c>
      <c r="E6" s="780"/>
      <c r="F6" s="780"/>
      <c r="G6" s="780"/>
      <c r="H6" s="780"/>
      <c r="I6" s="780"/>
      <c r="J6" s="780"/>
      <c r="K6" s="780"/>
      <c r="L6" s="624" t="s">
        <v>546</v>
      </c>
      <c r="M6" s="734" t="s">
        <v>547</v>
      </c>
      <c r="N6" s="780"/>
      <c r="O6" s="780"/>
      <c r="P6" s="780"/>
      <c r="Q6" s="781"/>
      <c r="R6" s="735" t="s">
        <v>548</v>
      </c>
      <c r="S6" s="780"/>
      <c r="T6" s="780"/>
      <c r="U6" s="780"/>
      <c r="V6" s="780"/>
      <c r="W6" s="780"/>
      <c r="X6" s="780"/>
      <c r="Y6" s="736" t="s">
        <v>549</v>
      </c>
      <c r="Z6" s="780"/>
      <c r="AA6" s="780"/>
      <c r="AB6" s="780"/>
      <c r="AC6" s="780"/>
      <c r="AD6" s="780"/>
      <c r="AE6" s="780"/>
      <c r="AF6" s="729" t="s">
        <v>550</v>
      </c>
      <c r="AG6" s="708"/>
      <c r="AH6" s="730"/>
      <c r="AI6" s="120"/>
    </row>
    <row r="7" spans="1:50" ht="22.5" customHeight="1">
      <c r="A7" s="801"/>
      <c r="B7" s="786"/>
      <c r="C7" s="786"/>
      <c r="D7" s="604" t="s">
        <v>551</v>
      </c>
      <c r="E7" s="787"/>
      <c r="F7" s="787"/>
      <c r="G7" s="788"/>
      <c r="H7" s="626" t="s">
        <v>552</v>
      </c>
      <c r="I7" s="787"/>
      <c r="J7" s="787"/>
      <c r="K7" s="788"/>
      <c r="L7" s="786"/>
      <c r="M7" s="620" t="str">
        <f>H8</f>
        <v>Raw materials</v>
      </c>
      <c r="N7" s="620" t="str">
        <f>I8</f>
        <v>Capital goods</v>
      </c>
      <c r="O7" s="620" t="str">
        <f>J8</f>
        <v>Goods other than capital goods</v>
      </c>
      <c r="P7" s="620" t="s">
        <v>553</v>
      </c>
      <c r="Q7" s="620" t="s">
        <v>554</v>
      </c>
      <c r="R7" s="604" t="s">
        <v>555</v>
      </c>
      <c r="S7" s="787"/>
      <c r="T7" s="787"/>
      <c r="U7" s="788"/>
      <c r="V7" s="626" t="s">
        <v>556</v>
      </c>
      <c r="W7" s="787"/>
      <c r="X7" s="788"/>
      <c r="Y7" s="740" t="s">
        <v>557</v>
      </c>
      <c r="Z7" s="803"/>
      <c r="AA7" s="803"/>
      <c r="AB7" s="803"/>
      <c r="AC7" s="789"/>
      <c r="AD7" s="737" t="s">
        <v>558</v>
      </c>
      <c r="AE7" s="803"/>
      <c r="AF7" s="731"/>
      <c r="AG7" s="732"/>
      <c r="AH7" s="733"/>
      <c r="AI7" s="120"/>
    </row>
    <row r="8" spans="1:50" ht="22.5" customHeight="1">
      <c r="A8" s="801"/>
      <c r="B8" s="786"/>
      <c r="C8" s="786"/>
      <c r="D8" s="608" t="s">
        <v>559</v>
      </c>
      <c r="E8" s="608" t="s">
        <v>560</v>
      </c>
      <c r="F8" s="608" t="s">
        <v>561</v>
      </c>
      <c r="G8" s="608" t="s">
        <v>562</v>
      </c>
      <c r="H8" s="607" t="s">
        <v>563</v>
      </c>
      <c r="I8" s="607" t="s">
        <v>564</v>
      </c>
      <c r="J8" s="607" t="s">
        <v>565</v>
      </c>
      <c r="K8" s="607" t="s">
        <v>566</v>
      </c>
      <c r="L8" s="786"/>
      <c r="M8" s="786"/>
      <c r="N8" s="786"/>
      <c r="O8" s="786"/>
      <c r="P8" s="786"/>
      <c r="Q8" s="786"/>
      <c r="R8" s="608" t="s">
        <v>567</v>
      </c>
      <c r="S8" s="608" t="s">
        <v>568</v>
      </c>
      <c r="T8" s="608" t="s">
        <v>569</v>
      </c>
      <c r="U8" s="608" t="s">
        <v>554</v>
      </c>
      <c r="V8" s="607" t="s">
        <v>570</v>
      </c>
      <c r="W8" s="607" t="s">
        <v>571</v>
      </c>
      <c r="X8" s="607" t="s">
        <v>566</v>
      </c>
      <c r="Y8" s="620" t="s">
        <v>572</v>
      </c>
      <c r="Z8" s="620" t="s">
        <v>573</v>
      </c>
      <c r="AA8" s="620" t="s">
        <v>574</v>
      </c>
      <c r="AB8" s="620" t="s">
        <v>575</v>
      </c>
      <c r="AC8" s="620" t="s">
        <v>576</v>
      </c>
      <c r="AD8" s="632" t="s">
        <v>577</v>
      </c>
      <c r="AE8" s="737" t="s">
        <v>578</v>
      </c>
      <c r="AF8" s="587" t="s">
        <v>27</v>
      </c>
      <c r="AG8" s="587" t="s">
        <v>417</v>
      </c>
      <c r="AH8" s="587" t="s">
        <v>579</v>
      </c>
      <c r="AI8" s="120"/>
    </row>
    <row r="9" spans="1:50" ht="21">
      <c r="A9" s="801"/>
      <c r="B9" s="786"/>
      <c r="C9" s="786"/>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802"/>
      <c r="AF9" s="772"/>
      <c r="AG9" s="772"/>
      <c r="AH9" s="772"/>
      <c r="AI9" s="120"/>
    </row>
    <row r="10" spans="1:50" ht="21">
      <c r="A10" s="804"/>
      <c r="B10" s="793"/>
      <c r="C10" s="793"/>
      <c r="D10" s="793"/>
      <c r="E10" s="793"/>
      <c r="F10" s="793"/>
      <c r="G10" s="793"/>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805"/>
      <c r="AF10" s="772"/>
      <c r="AG10" s="772"/>
      <c r="AH10" s="772"/>
      <c r="AI10" s="120"/>
    </row>
    <row r="11" spans="1:50" ht="21">
      <c r="A11" s="124" t="s">
        <v>43</v>
      </c>
      <c r="B11" s="67"/>
      <c r="C11" s="10"/>
      <c r="D11" s="68"/>
      <c r="E11" s="68"/>
      <c r="F11" s="68"/>
      <c r="G11" s="68" t="str">
        <f>CONCATENATE(
IF(MID(D12,3,1)=")",MID(D12,2,1),MID(D12,2,2)),"+",
IF(MID(E12,3,1)=")",MID(E12,2,1),MID(E12,2,2)),"+",
IF(MID(F12,3,1)=")",MID(F12,2,1),MID(F12,2,2))
)</f>
        <v>D+E+F</v>
      </c>
      <c r="H11" s="69"/>
      <c r="I11" s="69"/>
      <c r="J11" s="69"/>
      <c r="K11" s="69" t="str">
        <f>CONCATENATE(
IF(MID(H12,3,1)=")",MID(H12,2,1),MID(H12,2,2)),"+",
IF(MID(I12,3,1)=")",MID(I12,2,1),MID(I12,2,2)),"+",
IF(MID(J12,3,1)=")",MID(J12,2,1),MID(J12,2,2))
)</f>
        <v>H+I+J</v>
      </c>
      <c r="L11" s="68" t="s">
        <v>444</v>
      </c>
      <c r="M11" s="70"/>
      <c r="N11" s="70"/>
      <c r="O11" s="70"/>
      <c r="P11" s="70"/>
      <c r="Q11" s="70" t="str">
        <f>CONCATENATE(
IF(MID(M12,3,1)=")",MID(M12,2,1),MID(M12,2,2)),"+",
IF(MID(N12,3,1)=")",MID(N12,2,1),MID(N12,2,2)),"+",
IF(MID(O12,3,1)=")",MID(O12,2,1),MID(O12,2,2)),"+",
IF(MID(P12,3,1)=")",MID(P12,2,1),MID(P12,2,2))
)</f>
        <v>M+N+O+P</v>
      </c>
      <c r="R11" s="68"/>
      <c r="S11" s="68"/>
      <c r="T11" s="68"/>
      <c r="U11" s="68" t="str">
        <f>CONCATENATE(
IF(MID(R12,3,1)=")",MID(R12,2,1),MID(R12,2,2)),"+",
IF(MID(S12,3,1)=")",MID(S12,2,1),MID(S12,2,2)),"+",
IF(MID(T12,3,1)=")",MID(T12,2,1),MID(T12,2,2))
)</f>
        <v>R+S+T</v>
      </c>
      <c r="V11" s="69"/>
      <c r="W11" s="69"/>
      <c r="X11" s="69" t="str">
        <f>CONCATENATE(
IF(MID(V12,3,1)=")",MID(V12,2,1),MID(V12,2,2)),"+",
IF(MID(W12,3,1)=")",MID(W12,2,1),MID(W12,2,2))
)</f>
        <v>V+W</v>
      </c>
      <c r="Y11" s="70"/>
      <c r="Z11" s="70"/>
      <c r="AA11" s="70"/>
      <c r="AB11" s="70" t="str">
        <f>CONCATENATE(
IF(MID(Y12,3,1)=")",MID(Y12,2,1),MID(Y12,2,2)),"+",
IF(MID(Z12,3,1)=")",MID(Z12,2,1),MID(Z12,2,2)),"+",
IF(MID(AA12,3,1)=")",MID(AA12,2,1),MID(AA12,2,2))
)</f>
        <v>Y+Z+AA</v>
      </c>
      <c r="AC11" s="70" t="str">
        <f>CONCATENATE("(",
IF(MID(Y12,3,1)=")",MID(Y12,2,1),MID(Y12,2,2)),"+",
IF(MID(Z12,3,1)=")",MID(Z12,2,1),MID(Z12,2,2)),")/",
IF(MID(AB12,3,1)=")",MID(AB12,2,1),MID(AB12,2,2)),
)</f>
        <v>(Y+Z)/AB</v>
      </c>
      <c r="AD11" s="71"/>
      <c r="AE11" s="122"/>
      <c r="AF11" s="123"/>
      <c r="AG11" s="123"/>
      <c r="AH11" s="123"/>
      <c r="AI11" s="120"/>
    </row>
    <row r="12" spans="1:50" ht="15.75" customHeight="1">
      <c r="A12" s="403" t="str">
        <f t="shared" ref="A12:AM12" si="0">CONCATENATE("(",MID(ADDRESS(ROW(),COLUMN()),2,SEARCH("$",ADDRESS(ROW(),COLUMN()),2)-2),")")</f>
        <v>(A)</v>
      </c>
      <c r="B12" s="404" t="str">
        <f t="shared" si="0"/>
        <v>(B)</v>
      </c>
      <c r="C12" s="405" t="str">
        <f t="shared" si="0"/>
        <v>(C)</v>
      </c>
      <c r="D12" s="404" t="str">
        <f t="shared" si="0"/>
        <v>(D)</v>
      </c>
      <c r="E12" s="404" t="str">
        <f t="shared" si="0"/>
        <v>(E)</v>
      </c>
      <c r="F12" s="404" t="str">
        <f t="shared" si="0"/>
        <v>(F)</v>
      </c>
      <c r="G12" s="404" t="str">
        <f t="shared" si="0"/>
        <v>(G)</v>
      </c>
      <c r="H12" s="408" t="str">
        <f t="shared" si="0"/>
        <v>(H)</v>
      </c>
      <c r="I12" s="408" t="str">
        <f t="shared" si="0"/>
        <v>(I)</v>
      </c>
      <c r="J12" s="408" t="str">
        <f t="shared" si="0"/>
        <v>(J)</v>
      </c>
      <c r="K12" s="408" t="str">
        <f t="shared" si="0"/>
        <v>(K)</v>
      </c>
      <c r="L12" s="404" t="str">
        <f t="shared" si="0"/>
        <v>(L)</v>
      </c>
      <c r="M12" s="405" t="str">
        <f t="shared" si="0"/>
        <v>(M)</v>
      </c>
      <c r="N12" s="405" t="str">
        <f t="shared" si="0"/>
        <v>(N)</v>
      </c>
      <c r="O12" s="405" t="str">
        <f t="shared" si="0"/>
        <v>(O)</v>
      </c>
      <c r="P12" s="405" t="str">
        <f t="shared" si="0"/>
        <v>(P)</v>
      </c>
      <c r="Q12" s="405" t="str">
        <f t="shared" si="0"/>
        <v>(Q)</v>
      </c>
      <c r="R12" s="404" t="str">
        <f t="shared" si="0"/>
        <v>(R)</v>
      </c>
      <c r="S12" s="404" t="str">
        <f t="shared" si="0"/>
        <v>(S)</v>
      </c>
      <c r="T12" s="404" t="str">
        <f t="shared" si="0"/>
        <v>(T)</v>
      </c>
      <c r="U12" s="404" t="str">
        <f t="shared" si="0"/>
        <v>(U)</v>
      </c>
      <c r="V12" s="408" t="str">
        <f t="shared" si="0"/>
        <v>(V)</v>
      </c>
      <c r="W12" s="408" t="str">
        <f t="shared" si="0"/>
        <v>(W)</v>
      </c>
      <c r="X12" s="408" t="str">
        <f t="shared" si="0"/>
        <v>(X)</v>
      </c>
      <c r="Y12" s="405" t="str">
        <f t="shared" si="0"/>
        <v>(Y)</v>
      </c>
      <c r="Z12" s="405" t="str">
        <f t="shared" si="0"/>
        <v>(Z)</v>
      </c>
      <c r="AA12" s="405" t="str">
        <f t="shared" si="0"/>
        <v>(AA)</v>
      </c>
      <c r="AB12" s="405" t="str">
        <f t="shared" si="0"/>
        <v>(AB)</v>
      </c>
      <c r="AC12" s="405" t="str">
        <f t="shared" si="0"/>
        <v>(AC)</v>
      </c>
      <c r="AD12" s="409" t="str">
        <f t="shared" si="0"/>
        <v>(AD)</v>
      </c>
      <c r="AE12" s="409" t="str">
        <f t="shared" si="0"/>
        <v>(AE)</v>
      </c>
      <c r="AF12" s="410" t="str">
        <f t="shared" si="0"/>
        <v>(AF)</v>
      </c>
      <c r="AG12" s="410" t="str">
        <f t="shared" si="0"/>
        <v>(AG)</v>
      </c>
      <c r="AH12" s="410" t="str">
        <f t="shared" si="0"/>
        <v>(AH)</v>
      </c>
      <c r="AI12" s="411"/>
      <c r="AJ12" s="130"/>
    </row>
    <row r="13" spans="1:50" ht="21" outlineLevel="1">
      <c r="A13" s="511">
        <v>0</v>
      </c>
      <c r="B13" s="413" t="s">
        <v>52</v>
      </c>
      <c r="C13" s="414" t="s">
        <v>53</v>
      </c>
      <c r="D13" s="512">
        <v>20000000</v>
      </c>
      <c r="E13" s="512">
        <v>0</v>
      </c>
      <c r="F13" s="512">
        <v>0</v>
      </c>
      <c r="G13" s="513">
        <v>20000000</v>
      </c>
      <c r="H13" s="512">
        <v>0</v>
      </c>
      <c r="I13" s="512">
        <v>15000000</v>
      </c>
      <c r="J13" s="512">
        <v>5000000</v>
      </c>
      <c r="K13" s="513">
        <v>20000000</v>
      </c>
      <c r="L13" s="512">
        <v>5000000</v>
      </c>
      <c r="M13" s="512">
        <v>0</v>
      </c>
      <c r="N13" s="512">
        <v>2000000</v>
      </c>
      <c r="O13" s="512">
        <v>0</v>
      </c>
      <c r="P13" s="512">
        <v>5000000</v>
      </c>
      <c r="Q13" s="513">
        <v>7000000</v>
      </c>
      <c r="R13" s="512">
        <v>0</v>
      </c>
      <c r="S13" s="512">
        <v>7000000</v>
      </c>
      <c r="T13" s="512">
        <v>0</v>
      </c>
      <c r="U13" s="513">
        <v>7000000</v>
      </c>
      <c r="V13" s="512">
        <v>20000000</v>
      </c>
      <c r="W13" s="512">
        <v>0</v>
      </c>
      <c r="X13" s="513">
        <v>20000000</v>
      </c>
      <c r="Y13" s="512">
        <v>0</v>
      </c>
      <c r="Z13" s="512">
        <v>0</v>
      </c>
      <c r="AA13" s="512">
        <v>30000000</v>
      </c>
      <c r="AB13" s="513">
        <v>30000000</v>
      </c>
      <c r="AC13" s="514">
        <v>0</v>
      </c>
      <c r="AD13" s="512">
        <v>0</v>
      </c>
      <c r="AE13" s="512">
        <v>30000000</v>
      </c>
      <c r="AF13" s="512" t="s">
        <v>61</v>
      </c>
      <c r="AG13" s="512" t="s">
        <v>61</v>
      </c>
      <c r="AH13" s="512" t="s">
        <v>61</v>
      </c>
      <c r="AI13" s="315"/>
      <c r="AJ13" s="189"/>
      <c r="AK13" s="189"/>
      <c r="AL13" s="189"/>
      <c r="AM13" s="189"/>
      <c r="AN13" s="189"/>
      <c r="AO13" s="189"/>
      <c r="AP13" s="189"/>
      <c r="AQ13" s="189"/>
      <c r="AR13" s="189"/>
      <c r="AS13" s="189"/>
      <c r="AT13" s="189"/>
      <c r="AU13" s="189"/>
      <c r="AV13" s="189"/>
      <c r="AW13" s="189"/>
      <c r="AX13" s="189"/>
    </row>
    <row r="14" spans="1:50" s="189" customFormat="1" ht="21">
      <c r="A14" s="181"/>
      <c r="B14" s="182"/>
      <c r="C14" s="183"/>
      <c r="D14" s="184"/>
      <c r="E14" s="184"/>
      <c r="F14" s="184"/>
      <c r="G14" s="185"/>
      <c r="H14" s="184"/>
      <c r="I14" s="184"/>
      <c r="J14" s="184"/>
      <c r="K14" s="186"/>
      <c r="L14" s="187"/>
      <c r="M14" s="184"/>
      <c r="N14" s="184"/>
      <c r="O14" s="184"/>
      <c r="P14" s="184"/>
      <c r="Q14" s="185"/>
      <c r="R14" s="184"/>
      <c r="S14" s="184"/>
      <c r="T14" s="184"/>
      <c r="U14" s="185"/>
      <c r="V14" s="184"/>
      <c r="W14" s="184"/>
      <c r="X14" s="185"/>
      <c r="Y14" s="187"/>
      <c r="Z14" s="187"/>
      <c r="AA14" s="187"/>
      <c r="AB14" s="185"/>
      <c r="AC14" s="188"/>
      <c r="AD14" s="184"/>
      <c r="AE14" s="184"/>
      <c r="AF14" s="184"/>
      <c r="AG14" s="184"/>
      <c r="AH14" s="184"/>
      <c r="AI14" s="315"/>
    </row>
    <row r="15" spans="1:50" ht="21">
      <c r="A15" s="420"/>
      <c r="B15" s="182"/>
      <c r="C15" s="421"/>
      <c r="D15" s="184"/>
      <c r="E15" s="184"/>
      <c r="F15" s="184"/>
      <c r="G15" s="185" t="str">
        <f t="shared" ref="G15:G30" si="1">IFERROR(IF(AND(D15="",E15="",F15=""),"",SUM(D15:F15)),"")</f>
        <v/>
      </c>
      <c r="H15" s="184"/>
      <c r="I15" s="184"/>
      <c r="J15" s="184"/>
      <c r="K15" s="186" t="str">
        <f t="shared" ref="K15:K30" si="2">IFERROR(IF(AND(H15="",I15="",J15=""),"",SUM(H15:J15)),"")</f>
        <v/>
      </c>
      <c r="L15" s="187"/>
      <c r="M15" s="184"/>
      <c r="N15" s="184"/>
      <c r="O15" s="184"/>
      <c r="P15" s="184"/>
      <c r="Q15" s="185" t="str">
        <f t="shared" ref="Q15:Q29" si="3">IFERROR(IF(AND(M15="",N15="",O15="",P15=""),"",SUM(M15:P15)),"")</f>
        <v/>
      </c>
      <c r="R15" s="184"/>
      <c r="S15" s="184"/>
      <c r="T15" s="184"/>
      <c r="U15" s="185" t="str">
        <f t="shared" ref="U15:U30" si="4">IFERROR(IF(AND(R15="",S15="",T15=""),"",SUM(R15:T15)),"")</f>
        <v/>
      </c>
      <c r="V15" s="184"/>
      <c r="W15" s="184"/>
      <c r="X15" s="185" t="str">
        <f t="shared" ref="X15:X30" si="5">IFERROR(IF(AND(V15="",W15=""),"",SUM(V15:W15)),"")</f>
        <v/>
      </c>
      <c r="Y15" s="187"/>
      <c r="Z15" s="187"/>
      <c r="AA15" s="187"/>
      <c r="AB15" s="185" t="str">
        <f t="shared" ref="AB15:AB30" si="6">IFERROR(IF(AND(Y15="",Z15="",AA15=""),"",SUM(Y15:AA15)),"")</f>
        <v/>
      </c>
      <c r="AC15" s="188" t="str">
        <f t="shared" ref="AC15:AC30" si="7">IFERROR(IF(COUNTIF(Y15:AA15,"&lt;&gt;")=0,"",SUM(Y15:Z15)/AB15),"")</f>
        <v/>
      </c>
      <c r="AD15" s="184"/>
      <c r="AE15" s="184"/>
      <c r="AF15" s="184"/>
      <c r="AG15" s="184"/>
      <c r="AH15" s="184"/>
      <c r="AI15" s="315"/>
      <c r="AJ15" s="189"/>
      <c r="AK15" s="189"/>
      <c r="AL15" s="189"/>
      <c r="AM15" s="189"/>
      <c r="AN15" s="189"/>
      <c r="AO15" s="189"/>
      <c r="AP15" s="189"/>
      <c r="AQ15" s="189"/>
      <c r="AR15" s="189"/>
      <c r="AS15" s="189"/>
      <c r="AT15" s="189"/>
      <c r="AU15" s="189"/>
      <c r="AV15" s="189"/>
      <c r="AW15" s="189"/>
      <c r="AX15" s="189"/>
    </row>
    <row r="16" spans="1:50" ht="21">
      <c r="A16" s="420"/>
      <c r="B16" s="182"/>
      <c r="C16" s="421"/>
      <c r="D16" s="184"/>
      <c r="E16" s="184"/>
      <c r="F16" s="184"/>
      <c r="G16" s="185" t="str">
        <f t="shared" si="1"/>
        <v/>
      </c>
      <c r="H16" s="184"/>
      <c r="I16" s="184"/>
      <c r="J16" s="184"/>
      <c r="K16" s="186" t="str">
        <f t="shared" si="2"/>
        <v/>
      </c>
      <c r="L16" s="187"/>
      <c r="M16" s="184"/>
      <c r="N16" s="184"/>
      <c r="O16" s="184"/>
      <c r="P16" s="184"/>
      <c r="Q16" s="185" t="str">
        <f t="shared" si="3"/>
        <v/>
      </c>
      <c r="R16" s="184"/>
      <c r="S16" s="184"/>
      <c r="T16" s="184"/>
      <c r="U16" s="185" t="str">
        <f t="shared" si="4"/>
        <v/>
      </c>
      <c r="V16" s="184"/>
      <c r="W16" s="184"/>
      <c r="X16" s="185" t="str">
        <f t="shared" si="5"/>
        <v/>
      </c>
      <c r="Y16" s="187"/>
      <c r="Z16" s="187"/>
      <c r="AA16" s="187"/>
      <c r="AB16" s="185" t="str">
        <f t="shared" si="6"/>
        <v/>
      </c>
      <c r="AC16" s="188" t="str">
        <f t="shared" si="7"/>
        <v/>
      </c>
      <c r="AD16" s="184"/>
      <c r="AE16" s="184"/>
      <c r="AF16" s="184"/>
      <c r="AG16" s="184"/>
      <c r="AH16" s="184"/>
      <c r="AI16" s="315"/>
      <c r="AJ16" s="189"/>
      <c r="AK16" s="189"/>
      <c r="AL16" s="189"/>
      <c r="AM16" s="189"/>
      <c r="AN16" s="189"/>
      <c r="AO16" s="189"/>
      <c r="AP16" s="189"/>
      <c r="AQ16" s="189"/>
      <c r="AR16" s="189"/>
      <c r="AS16" s="189"/>
      <c r="AT16" s="189"/>
      <c r="AU16" s="189"/>
      <c r="AV16" s="189"/>
      <c r="AW16" s="189"/>
      <c r="AX16" s="189"/>
    </row>
    <row r="17" spans="1:50" ht="21">
      <c r="A17" s="420"/>
      <c r="B17" s="182"/>
      <c r="C17" s="421"/>
      <c r="D17" s="184"/>
      <c r="E17" s="184"/>
      <c r="F17" s="184"/>
      <c r="G17" s="185" t="str">
        <f t="shared" si="1"/>
        <v/>
      </c>
      <c r="H17" s="184"/>
      <c r="I17" s="184"/>
      <c r="J17" s="184"/>
      <c r="K17" s="186" t="str">
        <f t="shared" si="2"/>
        <v/>
      </c>
      <c r="L17" s="187"/>
      <c r="M17" s="184"/>
      <c r="N17" s="184"/>
      <c r="O17" s="184"/>
      <c r="P17" s="184"/>
      <c r="Q17" s="185" t="str">
        <f t="shared" si="3"/>
        <v/>
      </c>
      <c r="R17" s="184"/>
      <c r="S17" s="184"/>
      <c r="T17" s="184"/>
      <c r="U17" s="185" t="str">
        <f t="shared" si="4"/>
        <v/>
      </c>
      <c r="V17" s="184"/>
      <c r="W17" s="184"/>
      <c r="X17" s="185" t="str">
        <f t="shared" si="5"/>
        <v/>
      </c>
      <c r="Y17" s="187"/>
      <c r="Z17" s="187"/>
      <c r="AA17" s="187"/>
      <c r="AB17" s="185" t="str">
        <f t="shared" si="6"/>
        <v/>
      </c>
      <c r="AC17" s="188" t="str">
        <f t="shared" si="7"/>
        <v/>
      </c>
      <c r="AD17" s="184"/>
      <c r="AE17" s="184"/>
      <c r="AF17" s="184"/>
      <c r="AG17" s="184"/>
      <c r="AH17" s="184"/>
      <c r="AI17" s="315"/>
      <c r="AJ17" s="189"/>
      <c r="AK17" s="189"/>
      <c r="AL17" s="189"/>
      <c r="AM17" s="189"/>
      <c r="AN17" s="189"/>
      <c r="AO17" s="189"/>
      <c r="AP17" s="189"/>
      <c r="AQ17" s="189"/>
      <c r="AR17" s="189"/>
      <c r="AS17" s="189"/>
      <c r="AT17" s="189"/>
      <c r="AU17" s="189"/>
      <c r="AV17" s="189"/>
      <c r="AW17" s="189"/>
      <c r="AX17" s="189"/>
    </row>
    <row r="18" spans="1:50" ht="21">
      <c r="A18" s="420"/>
      <c r="B18" s="182"/>
      <c r="C18" s="421"/>
      <c r="D18" s="184"/>
      <c r="E18" s="184"/>
      <c r="F18" s="184"/>
      <c r="G18" s="185" t="str">
        <f t="shared" si="1"/>
        <v/>
      </c>
      <c r="H18" s="184"/>
      <c r="I18" s="184"/>
      <c r="J18" s="184"/>
      <c r="K18" s="186" t="str">
        <f t="shared" si="2"/>
        <v/>
      </c>
      <c r="L18" s="187"/>
      <c r="M18" s="184"/>
      <c r="N18" s="184"/>
      <c r="O18" s="184"/>
      <c r="P18" s="184"/>
      <c r="Q18" s="185" t="str">
        <f t="shared" si="3"/>
        <v/>
      </c>
      <c r="R18" s="184"/>
      <c r="S18" s="184"/>
      <c r="T18" s="184"/>
      <c r="U18" s="185" t="str">
        <f t="shared" si="4"/>
        <v/>
      </c>
      <c r="V18" s="184"/>
      <c r="W18" s="184"/>
      <c r="X18" s="185" t="str">
        <f t="shared" si="5"/>
        <v/>
      </c>
      <c r="Y18" s="187"/>
      <c r="Z18" s="187"/>
      <c r="AA18" s="187"/>
      <c r="AB18" s="185" t="str">
        <f t="shared" si="6"/>
        <v/>
      </c>
      <c r="AC18" s="188" t="str">
        <f t="shared" si="7"/>
        <v/>
      </c>
      <c r="AD18" s="184"/>
      <c r="AE18" s="184"/>
      <c r="AF18" s="184"/>
      <c r="AG18" s="184"/>
      <c r="AH18" s="184"/>
      <c r="AI18" s="315"/>
      <c r="AJ18" s="189"/>
      <c r="AK18" s="189"/>
      <c r="AL18" s="189"/>
      <c r="AM18" s="189"/>
      <c r="AN18" s="189"/>
      <c r="AO18" s="189"/>
      <c r="AP18" s="189"/>
      <c r="AQ18" s="189"/>
      <c r="AR18" s="189"/>
      <c r="AS18" s="189"/>
      <c r="AT18" s="189"/>
      <c r="AU18" s="189"/>
      <c r="AV18" s="189"/>
      <c r="AW18" s="189"/>
      <c r="AX18" s="189"/>
    </row>
    <row r="19" spans="1:50" ht="21">
      <c r="A19" s="420"/>
      <c r="B19" s="182"/>
      <c r="C19" s="421"/>
      <c r="D19" s="184"/>
      <c r="E19" s="184"/>
      <c r="F19" s="184"/>
      <c r="G19" s="185" t="str">
        <f t="shared" si="1"/>
        <v/>
      </c>
      <c r="H19" s="184"/>
      <c r="I19" s="184"/>
      <c r="J19" s="184"/>
      <c r="K19" s="186" t="str">
        <f t="shared" si="2"/>
        <v/>
      </c>
      <c r="L19" s="187"/>
      <c r="M19" s="184"/>
      <c r="N19" s="184"/>
      <c r="O19" s="184"/>
      <c r="P19" s="184"/>
      <c r="Q19" s="185" t="str">
        <f t="shared" si="3"/>
        <v/>
      </c>
      <c r="R19" s="184"/>
      <c r="S19" s="184"/>
      <c r="T19" s="184"/>
      <c r="U19" s="185" t="str">
        <f t="shared" si="4"/>
        <v/>
      </c>
      <c r="V19" s="184"/>
      <c r="W19" s="184"/>
      <c r="X19" s="185" t="str">
        <f t="shared" si="5"/>
        <v/>
      </c>
      <c r="Y19" s="187"/>
      <c r="Z19" s="187"/>
      <c r="AA19" s="187"/>
      <c r="AB19" s="185" t="str">
        <f t="shared" si="6"/>
        <v/>
      </c>
      <c r="AC19" s="188" t="str">
        <f t="shared" si="7"/>
        <v/>
      </c>
      <c r="AD19" s="184"/>
      <c r="AE19" s="184"/>
      <c r="AF19" s="184"/>
      <c r="AG19" s="184"/>
      <c r="AH19" s="184"/>
      <c r="AI19" s="315"/>
      <c r="AJ19" s="189"/>
      <c r="AK19" s="189"/>
      <c r="AL19" s="189"/>
      <c r="AM19" s="189"/>
      <c r="AN19" s="189"/>
      <c r="AO19" s="189"/>
      <c r="AP19" s="189"/>
      <c r="AQ19" s="189"/>
      <c r="AR19" s="189"/>
      <c r="AS19" s="189"/>
      <c r="AT19" s="189"/>
      <c r="AU19" s="189"/>
      <c r="AV19" s="189"/>
      <c r="AW19" s="189"/>
      <c r="AX19" s="189"/>
    </row>
    <row r="20" spans="1:50" ht="21">
      <c r="A20" s="420"/>
      <c r="B20" s="182"/>
      <c r="C20" s="421"/>
      <c r="D20" s="184"/>
      <c r="E20" s="184"/>
      <c r="F20" s="184"/>
      <c r="G20" s="185" t="str">
        <f t="shared" si="1"/>
        <v/>
      </c>
      <c r="H20" s="184"/>
      <c r="I20" s="184"/>
      <c r="J20" s="184"/>
      <c r="K20" s="186" t="str">
        <f t="shared" si="2"/>
        <v/>
      </c>
      <c r="L20" s="187"/>
      <c r="M20" s="184"/>
      <c r="N20" s="184"/>
      <c r="O20" s="184"/>
      <c r="P20" s="184"/>
      <c r="Q20" s="185" t="str">
        <f t="shared" si="3"/>
        <v/>
      </c>
      <c r="R20" s="184"/>
      <c r="S20" s="184"/>
      <c r="T20" s="184"/>
      <c r="U20" s="185" t="str">
        <f t="shared" si="4"/>
        <v/>
      </c>
      <c r="V20" s="184"/>
      <c r="W20" s="184"/>
      <c r="X20" s="185" t="str">
        <f t="shared" si="5"/>
        <v/>
      </c>
      <c r="Y20" s="187"/>
      <c r="Z20" s="187"/>
      <c r="AA20" s="187"/>
      <c r="AB20" s="185" t="str">
        <f t="shared" si="6"/>
        <v/>
      </c>
      <c r="AC20" s="188" t="str">
        <f t="shared" si="7"/>
        <v/>
      </c>
      <c r="AD20" s="184"/>
      <c r="AE20" s="184"/>
      <c r="AF20" s="184"/>
      <c r="AG20" s="184"/>
      <c r="AH20" s="184"/>
      <c r="AI20" s="315"/>
      <c r="AJ20" s="189"/>
      <c r="AK20" s="189"/>
      <c r="AL20" s="189"/>
      <c r="AM20" s="189"/>
      <c r="AN20" s="189"/>
      <c r="AO20" s="189"/>
      <c r="AP20" s="189"/>
      <c r="AQ20" s="189"/>
      <c r="AR20" s="189"/>
      <c r="AS20" s="189"/>
      <c r="AT20" s="189"/>
      <c r="AU20" s="189"/>
      <c r="AV20" s="189"/>
      <c r="AW20" s="189"/>
      <c r="AX20" s="189"/>
    </row>
    <row r="21" spans="1:50" ht="21">
      <c r="A21" s="420"/>
      <c r="B21" s="182"/>
      <c r="C21" s="421"/>
      <c r="D21" s="184"/>
      <c r="E21" s="184"/>
      <c r="F21" s="184"/>
      <c r="G21" s="185" t="str">
        <f t="shared" si="1"/>
        <v/>
      </c>
      <c r="H21" s="184"/>
      <c r="I21" s="184"/>
      <c r="J21" s="184"/>
      <c r="K21" s="186" t="str">
        <f t="shared" si="2"/>
        <v/>
      </c>
      <c r="L21" s="187"/>
      <c r="M21" s="184"/>
      <c r="N21" s="184"/>
      <c r="O21" s="184"/>
      <c r="P21" s="184"/>
      <c r="Q21" s="185" t="str">
        <f t="shared" si="3"/>
        <v/>
      </c>
      <c r="R21" s="184"/>
      <c r="S21" s="184"/>
      <c r="T21" s="184"/>
      <c r="U21" s="185" t="str">
        <f t="shared" si="4"/>
        <v/>
      </c>
      <c r="V21" s="184"/>
      <c r="W21" s="184"/>
      <c r="X21" s="185" t="str">
        <f t="shared" si="5"/>
        <v/>
      </c>
      <c r="Y21" s="187"/>
      <c r="Z21" s="187"/>
      <c r="AA21" s="187"/>
      <c r="AB21" s="185" t="str">
        <f t="shared" si="6"/>
        <v/>
      </c>
      <c r="AC21" s="188" t="str">
        <f t="shared" si="7"/>
        <v/>
      </c>
      <c r="AD21" s="184"/>
      <c r="AE21" s="184"/>
      <c r="AF21" s="184"/>
      <c r="AG21" s="184"/>
      <c r="AH21" s="184"/>
      <c r="AI21" s="315"/>
      <c r="AJ21" s="189"/>
      <c r="AK21" s="189"/>
      <c r="AL21" s="189"/>
      <c r="AM21" s="189"/>
      <c r="AN21" s="189"/>
      <c r="AO21" s="189"/>
      <c r="AP21" s="189"/>
      <c r="AQ21" s="189"/>
      <c r="AR21" s="189"/>
      <c r="AS21" s="189"/>
      <c r="AT21" s="189"/>
      <c r="AU21" s="189"/>
      <c r="AV21" s="189"/>
      <c r="AW21" s="189"/>
      <c r="AX21" s="189"/>
    </row>
    <row r="22" spans="1:50" ht="21">
      <c r="A22" s="420"/>
      <c r="B22" s="182"/>
      <c r="C22" s="421"/>
      <c r="D22" s="184"/>
      <c r="E22" s="184"/>
      <c r="F22" s="184"/>
      <c r="G22" s="185" t="str">
        <f t="shared" si="1"/>
        <v/>
      </c>
      <c r="H22" s="184"/>
      <c r="I22" s="184"/>
      <c r="J22" s="184"/>
      <c r="K22" s="186" t="str">
        <f t="shared" si="2"/>
        <v/>
      </c>
      <c r="L22" s="187"/>
      <c r="M22" s="184"/>
      <c r="N22" s="184"/>
      <c r="O22" s="184"/>
      <c r="P22" s="184"/>
      <c r="Q22" s="185" t="str">
        <f t="shared" si="3"/>
        <v/>
      </c>
      <c r="R22" s="184"/>
      <c r="S22" s="184"/>
      <c r="T22" s="184"/>
      <c r="U22" s="185" t="str">
        <f t="shared" si="4"/>
        <v/>
      </c>
      <c r="V22" s="184"/>
      <c r="W22" s="184"/>
      <c r="X22" s="185" t="str">
        <f t="shared" si="5"/>
        <v/>
      </c>
      <c r="Y22" s="187"/>
      <c r="Z22" s="187"/>
      <c r="AA22" s="187"/>
      <c r="AB22" s="185" t="str">
        <f t="shared" si="6"/>
        <v/>
      </c>
      <c r="AC22" s="188" t="str">
        <f t="shared" si="7"/>
        <v/>
      </c>
      <c r="AD22" s="184"/>
      <c r="AE22" s="184"/>
      <c r="AF22" s="184"/>
      <c r="AG22" s="184"/>
      <c r="AH22" s="184"/>
      <c r="AI22" s="315"/>
      <c r="AJ22" s="189"/>
      <c r="AK22" s="189"/>
      <c r="AL22" s="189"/>
      <c r="AM22" s="189"/>
      <c r="AN22" s="189"/>
      <c r="AO22" s="189"/>
      <c r="AP22" s="189"/>
      <c r="AQ22" s="189"/>
      <c r="AR22" s="189"/>
      <c r="AS22" s="189"/>
      <c r="AT22" s="189"/>
      <c r="AU22" s="189"/>
      <c r="AV22" s="189"/>
      <c r="AW22" s="189"/>
      <c r="AX22" s="189"/>
    </row>
    <row r="23" spans="1:50" ht="21">
      <c r="A23" s="420"/>
      <c r="B23" s="182"/>
      <c r="C23" s="421"/>
      <c r="D23" s="184"/>
      <c r="E23" s="184"/>
      <c r="F23" s="184"/>
      <c r="G23" s="185" t="str">
        <f t="shared" si="1"/>
        <v/>
      </c>
      <c r="H23" s="184"/>
      <c r="I23" s="184"/>
      <c r="J23" s="184"/>
      <c r="K23" s="186" t="str">
        <f t="shared" si="2"/>
        <v/>
      </c>
      <c r="L23" s="187"/>
      <c r="M23" s="184"/>
      <c r="N23" s="184"/>
      <c r="O23" s="184"/>
      <c r="P23" s="184"/>
      <c r="Q23" s="185" t="str">
        <f t="shared" si="3"/>
        <v/>
      </c>
      <c r="R23" s="184"/>
      <c r="S23" s="184"/>
      <c r="T23" s="184"/>
      <c r="U23" s="185" t="str">
        <f t="shared" si="4"/>
        <v/>
      </c>
      <c r="V23" s="184"/>
      <c r="W23" s="184"/>
      <c r="X23" s="185" t="str">
        <f t="shared" si="5"/>
        <v/>
      </c>
      <c r="Y23" s="187"/>
      <c r="Z23" s="187"/>
      <c r="AA23" s="187"/>
      <c r="AB23" s="185" t="str">
        <f t="shared" si="6"/>
        <v/>
      </c>
      <c r="AC23" s="188" t="str">
        <f t="shared" si="7"/>
        <v/>
      </c>
      <c r="AD23" s="184"/>
      <c r="AE23" s="184"/>
      <c r="AF23" s="184"/>
      <c r="AG23" s="184"/>
      <c r="AH23" s="184"/>
      <c r="AI23" s="315"/>
      <c r="AJ23" s="189"/>
      <c r="AK23" s="189"/>
      <c r="AL23" s="189"/>
      <c r="AM23" s="189"/>
      <c r="AN23" s="189"/>
      <c r="AO23" s="189"/>
      <c r="AP23" s="189"/>
      <c r="AQ23" s="189"/>
      <c r="AR23" s="189"/>
      <c r="AS23" s="189"/>
      <c r="AT23" s="189"/>
      <c r="AU23" s="189"/>
      <c r="AV23" s="189"/>
      <c r="AW23" s="189"/>
      <c r="AX23" s="189"/>
    </row>
    <row r="24" spans="1:50" ht="21">
      <c r="A24" s="420"/>
      <c r="B24" s="182"/>
      <c r="C24" s="421"/>
      <c r="D24" s="184"/>
      <c r="E24" s="184"/>
      <c r="F24" s="184"/>
      <c r="G24" s="185" t="str">
        <f t="shared" si="1"/>
        <v/>
      </c>
      <c r="H24" s="184"/>
      <c r="I24" s="184"/>
      <c r="J24" s="184"/>
      <c r="K24" s="186" t="str">
        <f t="shared" si="2"/>
        <v/>
      </c>
      <c r="L24" s="187"/>
      <c r="M24" s="184"/>
      <c r="N24" s="184"/>
      <c r="O24" s="184"/>
      <c r="P24" s="184"/>
      <c r="Q24" s="185" t="str">
        <f t="shared" si="3"/>
        <v/>
      </c>
      <c r="R24" s="184"/>
      <c r="S24" s="184"/>
      <c r="T24" s="184"/>
      <c r="U24" s="185" t="str">
        <f t="shared" si="4"/>
        <v/>
      </c>
      <c r="V24" s="184"/>
      <c r="W24" s="184"/>
      <c r="X24" s="185" t="str">
        <f t="shared" si="5"/>
        <v/>
      </c>
      <c r="Y24" s="187"/>
      <c r="Z24" s="187"/>
      <c r="AA24" s="187"/>
      <c r="AB24" s="185" t="str">
        <f t="shared" si="6"/>
        <v/>
      </c>
      <c r="AC24" s="188" t="str">
        <f t="shared" si="7"/>
        <v/>
      </c>
      <c r="AD24" s="184"/>
      <c r="AE24" s="184"/>
      <c r="AF24" s="184"/>
      <c r="AG24" s="184"/>
      <c r="AH24" s="184"/>
      <c r="AI24" s="315"/>
      <c r="AJ24" s="189"/>
      <c r="AK24" s="189"/>
      <c r="AL24" s="189"/>
      <c r="AM24" s="189"/>
      <c r="AN24" s="189"/>
      <c r="AO24" s="189"/>
      <c r="AP24" s="189"/>
      <c r="AQ24" s="189"/>
      <c r="AR24" s="189"/>
      <c r="AS24" s="189"/>
      <c r="AT24" s="189"/>
      <c r="AU24" s="189"/>
      <c r="AV24" s="189"/>
      <c r="AW24" s="189"/>
      <c r="AX24" s="189"/>
    </row>
    <row r="25" spans="1:50" ht="21">
      <c r="A25" s="420"/>
      <c r="B25" s="182"/>
      <c r="C25" s="421"/>
      <c r="D25" s="184"/>
      <c r="E25" s="184"/>
      <c r="F25" s="184"/>
      <c r="G25" s="185" t="str">
        <f t="shared" si="1"/>
        <v/>
      </c>
      <c r="H25" s="184"/>
      <c r="I25" s="184"/>
      <c r="J25" s="184"/>
      <c r="K25" s="186" t="str">
        <f t="shared" si="2"/>
        <v/>
      </c>
      <c r="L25" s="187"/>
      <c r="M25" s="184"/>
      <c r="N25" s="184"/>
      <c r="O25" s="184"/>
      <c r="P25" s="184"/>
      <c r="Q25" s="185" t="str">
        <f t="shared" si="3"/>
        <v/>
      </c>
      <c r="R25" s="184"/>
      <c r="S25" s="184"/>
      <c r="T25" s="184"/>
      <c r="U25" s="185" t="str">
        <f t="shared" si="4"/>
        <v/>
      </c>
      <c r="V25" s="184"/>
      <c r="W25" s="184"/>
      <c r="X25" s="185" t="str">
        <f t="shared" si="5"/>
        <v/>
      </c>
      <c r="Y25" s="187"/>
      <c r="Z25" s="187"/>
      <c r="AA25" s="187"/>
      <c r="AB25" s="185" t="str">
        <f t="shared" si="6"/>
        <v/>
      </c>
      <c r="AC25" s="188" t="str">
        <f t="shared" si="7"/>
        <v/>
      </c>
      <c r="AD25" s="184"/>
      <c r="AE25" s="184"/>
      <c r="AF25" s="184"/>
      <c r="AG25" s="184"/>
      <c r="AH25" s="184"/>
      <c r="AI25" s="315"/>
      <c r="AJ25" s="189"/>
      <c r="AK25" s="189"/>
      <c r="AL25" s="189"/>
      <c r="AM25" s="189"/>
      <c r="AN25" s="189"/>
      <c r="AO25" s="189"/>
      <c r="AP25" s="189"/>
      <c r="AQ25" s="189"/>
      <c r="AR25" s="189"/>
      <c r="AS25" s="189"/>
      <c r="AT25" s="189"/>
      <c r="AU25" s="189"/>
      <c r="AV25" s="189"/>
      <c r="AW25" s="189"/>
      <c r="AX25" s="189"/>
    </row>
    <row r="26" spans="1:50" ht="21">
      <c r="A26" s="420"/>
      <c r="B26" s="182"/>
      <c r="C26" s="421"/>
      <c r="D26" s="184"/>
      <c r="E26" s="184"/>
      <c r="F26" s="184"/>
      <c r="G26" s="185" t="str">
        <f t="shared" si="1"/>
        <v/>
      </c>
      <c r="H26" s="184"/>
      <c r="I26" s="184"/>
      <c r="J26" s="184"/>
      <c r="K26" s="186" t="str">
        <f t="shared" si="2"/>
        <v/>
      </c>
      <c r="L26" s="187"/>
      <c r="M26" s="184"/>
      <c r="N26" s="184"/>
      <c r="O26" s="184"/>
      <c r="P26" s="184"/>
      <c r="Q26" s="185" t="str">
        <f t="shared" si="3"/>
        <v/>
      </c>
      <c r="R26" s="184"/>
      <c r="S26" s="184"/>
      <c r="T26" s="184"/>
      <c r="U26" s="185" t="str">
        <f t="shared" si="4"/>
        <v/>
      </c>
      <c r="V26" s="184"/>
      <c r="W26" s="184"/>
      <c r="X26" s="185" t="str">
        <f t="shared" si="5"/>
        <v/>
      </c>
      <c r="Y26" s="187"/>
      <c r="Z26" s="187"/>
      <c r="AA26" s="187"/>
      <c r="AB26" s="185" t="str">
        <f t="shared" si="6"/>
        <v/>
      </c>
      <c r="AC26" s="188" t="str">
        <f t="shared" si="7"/>
        <v/>
      </c>
      <c r="AD26" s="184"/>
      <c r="AE26" s="184"/>
      <c r="AF26" s="184"/>
      <c r="AG26" s="184"/>
      <c r="AH26" s="184"/>
      <c r="AI26" s="315"/>
      <c r="AJ26" s="189"/>
      <c r="AK26" s="189"/>
      <c r="AL26" s="189"/>
      <c r="AM26" s="189"/>
      <c r="AN26" s="189"/>
      <c r="AO26" s="189"/>
      <c r="AP26" s="189"/>
      <c r="AQ26" s="189"/>
      <c r="AR26" s="189"/>
      <c r="AS26" s="189"/>
      <c r="AT26" s="189"/>
      <c r="AU26" s="189"/>
      <c r="AV26" s="189"/>
      <c r="AW26" s="189"/>
      <c r="AX26" s="189"/>
    </row>
    <row r="27" spans="1:50" ht="21">
      <c r="A27" s="420"/>
      <c r="B27" s="182"/>
      <c r="C27" s="421"/>
      <c r="D27" s="184"/>
      <c r="E27" s="184"/>
      <c r="F27" s="184"/>
      <c r="G27" s="185" t="str">
        <f t="shared" si="1"/>
        <v/>
      </c>
      <c r="H27" s="184"/>
      <c r="I27" s="184"/>
      <c r="J27" s="184"/>
      <c r="K27" s="186" t="str">
        <f t="shared" si="2"/>
        <v/>
      </c>
      <c r="L27" s="187"/>
      <c r="M27" s="184"/>
      <c r="N27" s="184"/>
      <c r="O27" s="184"/>
      <c r="P27" s="184"/>
      <c r="Q27" s="185" t="str">
        <f t="shared" si="3"/>
        <v/>
      </c>
      <c r="R27" s="184"/>
      <c r="S27" s="184"/>
      <c r="T27" s="184"/>
      <c r="U27" s="185" t="str">
        <f t="shared" si="4"/>
        <v/>
      </c>
      <c r="V27" s="184"/>
      <c r="W27" s="184"/>
      <c r="X27" s="185" t="str">
        <f t="shared" si="5"/>
        <v/>
      </c>
      <c r="Y27" s="187"/>
      <c r="Z27" s="187"/>
      <c r="AA27" s="187"/>
      <c r="AB27" s="185" t="str">
        <f t="shared" si="6"/>
        <v/>
      </c>
      <c r="AC27" s="188" t="str">
        <f t="shared" si="7"/>
        <v/>
      </c>
      <c r="AD27" s="184"/>
      <c r="AE27" s="184"/>
      <c r="AF27" s="184"/>
      <c r="AG27" s="184"/>
      <c r="AH27" s="184"/>
      <c r="AI27" s="315"/>
      <c r="AJ27" s="189"/>
      <c r="AK27" s="189"/>
      <c r="AL27" s="189"/>
      <c r="AM27" s="189"/>
      <c r="AN27" s="189"/>
      <c r="AO27" s="189"/>
      <c r="AP27" s="189"/>
      <c r="AQ27" s="189"/>
      <c r="AR27" s="189"/>
      <c r="AS27" s="189"/>
      <c r="AT27" s="189"/>
      <c r="AU27" s="189"/>
      <c r="AV27" s="189"/>
      <c r="AW27" s="189"/>
      <c r="AX27" s="189"/>
    </row>
    <row r="28" spans="1:50" ht="21">
      <c r="A28" s="420"/>
      <c r="B28" s="182"/>
      <c r="C28" s="421"/>
      <c r="D28" s="184"/>
      <c r="E28" s="184"/>
      <c r="F28" s="184"/>
      <c r="G28" s="185" t="str">
        <f t="shared" si="1"/>
        <v/>
      </c>
      <c r="H28" s="184"/>
      <c r="I28" s="184"/>
      <c r="J28" s="184"/>
      <c r="K28" s="186" t="str">
        <f t="shared" si="2"/>
        <v/>
      </c>
      <c r="L28" s="187"/>
      <c r="M28" s="184"/>
      <c r="N28" s="184"/>
      <c r="O28" s="184"/>
      <c r="P28" s="184"/>
      <c r="Q28" s="185" t="str">
        <f t="shared" si="3"/>
        <v/>
      </c>
      <c r="R28" s="184"/>
      <c r="S28" s="184"/>
      <c r="T28" s="184"/>
      <c r="U28" s="185" t="str">
        <f t="shared" si="4"/>
        <v/>
      </c>
      <c r="V28" s="184"/>
      <c r="W28" s="184"/>
      <c r="X28" s="185" t="str">
        <f t="shared" si="5"/>
        <v/>
      </c>
      <c r="Y28" s="187"/>
      <c r="Z28" s="187"/>
      <c r="AA28" s="187"/>
      <c r="AB28" s="185" t="str">
        <f t="shared" si="6"/>
        <v/>
      </c>
      <c r="AC28" s="188" t="str">
        <f t="shared" si="7"/>
        <v/>
      </c>
      <c r="AD28" s="184"/>
      <c r="AE28" s="184"/>
      <c r="AF28" s="184"/>
      <c r="AG28" s="184"/>
      <c r="AH28" s="184"/>
      <c r="AI28" s="315"/>
      <c r="AJ28" s="189"/>
      <c r="AK28" s="189"/>
      <c r="AL28" s="189"/>
      <c r="AM28" s="189"/>
      <c r="AN28" s="189"/>
      <c r="AO28" s="189"/>
      <c r="AP28" s="189"/>
      <c r="AQ28" s="189"/>
      <c r="AR28" s="189"/>
      <c r="AS28" s="189"/>
      <c r="AT28" s="189"/>
      <c r="AU28" s="189"/>
      <c r="AV28" s="189"/>
      <c r="AW28" s="189"/>
      <c r="AX28" s="189"/>
    </row>
    <row r="29" spans="1:50" ht="21" hidden="1">
      <c r="A29" s="515"/>
      <c r="B29" s="516"/>
      <c r="C29" s="517"/>
      <c r="D29" s="518"/>
      <c r="E29" s="518"/>
      <c r="F29" s="518"/>
      <c r="G29" s="519" t="str">
        <f t="shared" si="1"/>
        <v/>
      </c>
      <c r="H29" s="518"/>
      <c r="I29" s="518"/>
      <c r="J29" s="518"/>
      <c r="K29" s="520" t="str">
        <f t="shared" si="2"/>
        <v/>
      </c>
      <c r="L29" s="422"/>
      <c r="M29" s="518"/>
      <c r="N29" s="518"/>
      <c r="O29" s="518"/>
      <c r="P29" s="518"/>
      <c r="Q29" s="519" t="str">
        <f>IFERROR(IF(AND(M29="",N29="",O29="",P29=""),"",SUM(D29:F29)),"")</f>
        <v/>
      </c>
      <c r="R29" s="518"/>
      <c r="S29" s="518"/>
      <c r="T29" s="518"/>
      <c r="U29" s="519" t="str">
        <f t="shared" si="4"/>
        <v/>
      </c>
      <c r="V29" s="518"/>
      <c r="W29" s="518"/>
      <c r="X29" s="519" t="str">
        <f t="shared" si="5"/>
        <v/>
      </c>
      <c r="Y29" s="422"/>
      <c r="Z29" s="422"/>
      <c r="AA29" s="422"/>
      <c r="AB29" s="519" t="str">
        <f t="shared" si="6"/>
        <v/>
      </c>
      <c r="AC29" s="521" t="str">
        <f t="shared" si="7"/>
        <v/>
      </c>
      <c r="AD29" s="518"/>
      <c r="AE29" s="518"/>
      <c r="AF29" s="518"/>
      <c r="AG29" s="518"/>
      <c r="AH29" s="518"/>
      <c r="AI29" s="315"/>
      <c r="AJ29" s="189"/>
      <c r="AK29" s="189"/>
      <c r="AL29" s="189"/>
      <c r="AM29" s="189"/>
      <c r="AN29" s="189"/>
      <c r="AO29" s="189"/>
      <c r="AP29" s="189"/>
      <c r="AQ29" s="189"/>
      <c r="AR29" s="189"/>
      <c r="AS29" s="189"/>
      <c r="AT29" s="189"/>
      <c r="AU29" s="189"/>
      <c r="AV29" s="189"/>
      <c r="AW29" s="189"/>
      <c r="AX29" s="189"/>
    </row>
    <row r="30" spans="1:50" ht="21">
      <c r="A30" s="522" t="s">
        <v>63</v>
      </c>
      <c r="B30" s="523"/>
      <c r="C30" s="524"/>
      <c r="D30" s="525">
        <f t="shared" ref="D30:AB30" si="8">IFERROR(SUBTOTAL(109,D13:D29),"")</f>
        <v>20000000</v>
      </c>
      <c r="E30" s="525">
        <f t="shared" si="8"/>
        <v>0</v>
      </c>
      <c r="F30" s="525">
        <f t="shared" si="8"/>
        <v>0</v>
      </c>
      <c r="G30" s="526">
        <f t="shared" si="8"/>
        <v>20000000</v>
      </c>
      <c r="H30" s="525">
        <f t="shared" si="8"/>
        <v>0</v>
      </c>
      <c r="I30" s="525">
        <f t="shared" si="8"/>
        <v>15000000</v>
      </c>
      <c r="J30" s="525">
        <f t="shared" si="8"/>
        <v>5000000</v>
      </c>
      <c r="K30" s="526">
        <f t="shared" si="8"/>
        <v>20000000</v>
      </c>
      <c r="L30" s="525">
        <f t="shared" si="8"/>
        <v>5000000</v>
      </c>
      <c r="M30" s="525">
        <f t="shared" si="8"/>
        <v>0</v>
      </c>
      <c r="N30" s="525">
        <f t="shared" si="8"/>
        <v>2000000</v>
      </c>
      <c r="O30" s="525">
        <f t="shared" si="8"/>
        <v>0</v>
      </c>
      <c r="P30" s="525">
        <f t="shared" si="8"/>
        <v>5000000</v>
      </c>
      <c r="Q30" s="526">
        <f t="shared" si="8"/>
        <v>7000000</v>
      </c>
      <c r="R30" s="525">
        <f t="shared" si="8"/>
        <v>0</v>
      </c>
      <c r="S30" s="525">
        <f t="shared" si="8"/>
        <v>7000000</v>
      </c>
      <c r="T30" s="525">
        <f t="shared" si="8"/>
        <v>0</v>
      </c>
      <c r="U30" s="526">
        <f t="shared" si="8"/>
        <v>7000000</v>
      </c>
      <c r="V30" s="525">
        <f t="shared" si="8"/>
        <v>20000000</v>
      </c>
      <c r="W30" s="525">
        <f t="shared" si="8"/>
        <v>0</v>
      </c>
      <c r="X30" s="526">
        <f t="shared" si="8"/>
        <v>20000000</v>
      </c>
      <c r="Y30" s="525">
        <f t="shared" si="8"/>
        <v>0</v>
      </c>
      <c r="Z30" s="525">
        <f t="shared" si="8"/>
        <v>0</v>
      </c>
      <c r="AA30" s="525">
        <f t="shared" si="8"/>
        <v>30000000</v>
      </c>
      <c r="AB30" s="526">
        <f t="shared" si="8"/>
        <v>30000000</v>
      </c>
      <c r="AC30" s="527"/>
      <c r="AD30" s="525">
        <f>IFERROR(SUBTOTAL(109,AD13:AD29),"")</f>
        <v>0</v>
      </c>
      <c r="AE30" s="525">
        <f>IFERROR(SUBTOTAL(109,AE13:AE29),"")</f>
        <v>30000000</v>
      </c>
      <c r="AF30" s="525"/>
      <c r="AG30" s="525"/>
      <c r="AH30" s="525"/>
      <c r="AI30" s="315"/>
      <c r="AJ30" s="189"/>
      <c r="AK30" s="189"/>
      <c r="AL30" s="189"/>
      <c r="AM30" s="189"/>
      <c r="AN30" s="189"/>
      <c r="AO30" s="189"/>
      <c r="AP30" s="189"/>
      <c r="AQ30" s="189"/>
      <c r="AR30" s="189"/>
      <c r="AS30" s="189"/>
      <c r="AT30" s="189"/>
      <c r="AU30" s="189"/>
      <c r="AV30" s="189"/>
      <c r="AW30" s="189"/>
      <c r="AX30" s="189"/>
    </row>
    <row r="31" spans="1:50" ht="2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0"/>
    </row>
    <row r="32" spans="1:50" ht="21">
      <c r="A32" s="121"/>
      <c r="B32" s="121"/>
      <c r="C32" s="306"/>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0"/>
    </row>
    <row r="33" spans="1:35" ht="21">
      <c r="A33" s="305" t="s">
        <v>65</v>
      </c>
      <c r="B33" s="305"/>
      <c r="C33" s="306"/>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0"/>
    </row>
    <row r="34" spans="1:35" ht="21">
      <c r="A34" s="711"/>
      <c r="B34" s="774"/>
      <c r="C34" s="775"/>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0"/>
    </row>
    <row r="35" spans="1:35" ht="21">
      <c r="A35" s="711"/>
      <c r="B35" s="774"/>
      <c r="C35" s="775"/>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0"/>
    </row>
    <row r="36" spans="1:35" ht="2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0"/>
    </row>
    <row r="37" spans="1:35" ht="2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0"/>
    </row>
    <row r="38" spans="1:35" ht="14.25" hidden="1"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120"/>
    </row>
    <row r="39" spans="1:35" ht="14.25" hidden="1"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120"/>
    </row>
    <row r="40" spans="1:35" ht="14.25" hidden="1"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120"/>
    </row>
    <row r="41" spans="1:35" ht="14.25" hidden="1"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120"/>
    </row>
    <row r="42" spans="1:35" ht="14.25" hidden="1"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120"/>
    </row>
    <row r="43" spans="1:35" ht="14.25" hidden="1"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120"/>
    </row>
    <row r="44" spans="1:35" ht="14.25" hidden="1"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120"/>
    </row>
    <row r="45" spans="1:35" ht="14.25" hidden="1"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120"/>
    </row>
    <row r="46" spans="1:35" ht="14.25" hidden="1"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120"/>
    </row>
    <row r="47" spans="1:35" ht="14.25" hidden="1"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120"/>
    </row>
    <row r="48" spans="1:35" ht="14.25" hidden="1"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120"/>
    </row>
    <row r="49" spans="1:35" ht="14.25" hidden="1"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120"/>
    </row>
    <row r="50" spans="1:35" ht="14.25" hidden="1"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120"/>
    </row>
    <row r="51" spans="1:35" ht="14.25" hidden="1"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120"/>
    </row>
    <row r="52" spans="1:35" ht="14.25" hidden="1"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120"/>
    </row>
    <row r="53" spans="1:35" ht="14.25" hidden="1"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120"/>
    </row>
    <row r="54" spans="1:35" ht="14.25" hidden="1"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120"/>
    </row>
    <row r="55" spans="1:35" ht="14.25" hidden="1"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120"/>
    </row>
    <row r="56" spans="1:35" ht="14.25" hidden="1"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120"/>
    </row>
    <row r="57" spans="1:35" ht="14.25" hidden="1"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120"/>
    </row>
    <row r="58" spans="1:35" ht="14.25" hidden="1"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120"/>
    </row>
    <row r="59" spans="1:35" ht="14.25" hidden="1"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120"/>
    </row>
    <row r="60" spans="1:35" ht="14.25" hidden="1"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120"/>
    </row>
    <row r="61" spans="1:35" ht="14.25" hidden="1"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120"/>
    </row>
    <row r="62" spans="1:35" ht="14.25" hidden="1"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120"/>
    </row>
    <row r="63" spans="1:35" ht="14.25" hidden="1"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120"/>
    </row>
    <row r="64" spans="1:35" ht="14.25" hidden="1"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120"/>
    </row>
    <row r="65" spans="1:35" ht="14.25" hidden="1"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120"/>
    </row>
    <row r="66" spans="1:35" ht="14.25" hidden="1"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120"/>
    </row>
    <row r="67" spans="1:35" ht="14.25" hidden="1"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120"/>
    </row>
    <row r="68" spans="1:35" ht="14.25" hidden="1"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120"/>
    </row>
    <row r="69" spans="1:35" ht="14.25" hidden="1"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120"/>
    </row>
    <row r="70" spans="1:35" ht="14.25" hidden="1"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120"/>
    </row>
    <row r="71" spans="1:35" ht="14.25" hidden="1"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120"/>
    </row>
    <row r="72" spans="1:35" ht="14.25" hidden="1"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120"/>
    </row>
    <row r="73" spans="1:35" ht="14.25" hidden="1"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120"/>
    </row>
    <row r="74" spans="1:35" ht="14.25" hidden="1"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120"/>
    </row>
    <row r="75" spans="1:35" ht="14.25" hidden="1"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120"/>
    </row>
    <row r="76" spans="1:35" ht="14.25" hidden="1"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120"/>
    </row>
    <row r="77" spans="1:35" ht="14.25" hidden="1"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120"/>
    </row>
    <row r="78" spans="1:35" ht="14.25" hidden="1"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120"/>
    </row>
    <row r="79" spans="1:35" ht="14.25" hidden="1"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120"/>
    </row>
    <row r="80" spans="1:35" ht="14.25" hidden="1"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120"/>
    </row>
    <row r="81" spans="1:35" ht="14.25" hidden="1"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120"/>
    </row>
    <row r="82" spans="1:35" ht="14.25" hidden="1"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120"/>
    </row>
    <row r="83" spans="1:35" ht="14.25" hidden="1"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120"/>
    </row>
    <row r="84" spans="1:35" ht="14.25" hidden="1"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120"/>
    </row>
    <row r="85" spans="1:35" ht="14.25" hidden="1"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120"/>
    </row>
    <row r="86" spans="1:35" ht="14.25" hidden="1"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120"/>
    </row>
    <row r="87" spans="1:35" ht="14.25" hidden="1"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120"/>
    </row>
    <row r="88" spans="1:35" ht="14.25" hidden="1"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120"/>
    </row>
    <row r="89" spans="1:35" ht="14.25" hidden="1"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120"/>
    </row>
    <row r="90" spans="1:35" ht="14.25" hidden="1"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120"/>
    </row>
    <row r="91" spans="1:35" ht="14.25" hidden="1"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120"/>
    </row>
    <row r="92" spans="1:35" ht="14.25" hidden="1"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120"/>
    </row>
    <row r="93" spans="1:35" ht="14.25" hidden="1"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120"/>
    </row>
    <row r="94" spans="1:35" ht="14.25" hidden="1"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120"/>
    </row>
    <row r="95" spans="1:35" ht="14.25" hidden="1"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120"/>
    </row>
    <row r="96" spans="1:35" ht="14.25" hidden="1"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120"/>
    </row>
    <row r="97" spans="1:35" ht="14.25" hidden="1"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120"/>
    </row>
    <row r="98" spans="1:35" ht="14.25" hidden="1"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120"/>
    </row>
    <row r="99" spans="1:35" ht="14.25" hidden="1"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120"/>
    </row>
    <row r="100" spans="1:35" ht="14.25" hidden="1"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120"/>
    </row>
    <row r="101" spans="1:35" ht="14.25" hidden="1"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120"/>
    </row>
    <row r="102" spans="1:35" ht="14.25" hidden="1"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120"/>
    </row>
    <row r="103" spans="1:35" ht="14.25" hidden="1"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120"/>
    </row>
    <row r="104" spans="1:35" ht="14.25" hidden="1"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120"/>
    </row>
    <row r="105" spans="1:35" ht="14.25" hidden="1"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120"/>
    </row>
    <row r="106" spans="1:35" ht="14.25" hidden="1"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120"/>
    </row>
    <row r="107" spans="1:35" ht="14.25" hidden="1"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120"/>
    </row>
    <row r="108" spans="1:35" ht="14.25" hidden="1"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120"/>
    </row>
    <row r="109" spans="1:35" ht="14.25" hidden="1"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120"/>
    </row>
    <row r="110" spans="1:35" ht="14.25" hidden="1"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120"/>
    </row>
    <row r="111" spans="1:35" ht="14.25" hidden="1"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120"/>
    </row>
    <row r="112" spans="1:35" ht="14.25" hidden="1"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120"/>
    </row>
    <row r="113" spans="1:35" ht="14.25" hidden="1"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120"/>
    </row>
    <row r="114" spans="1:35" ht="14.25" hidden="1"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120"/>
    </row>
    <row r="115" spans="1:35" ht="14.25" hidden="1"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120"/>
    </row>
    <row r="116" spans="1:35" ht="14.25" hidden="1"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120"/>
    </row>
    <row r="117" spans="1:35" ht="14.25" hidden="1"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120"/>
    </row>
    <row r="118" spans="1:35" ht="14.25" hidden="1"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120"/>
    </row>
    <row r="119" spans="1:35" ht="14.25" hidden="1"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120"/>
    </row>
    <row r="120" spans="1:35" ht="14.25" hidden="1"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120"/>
    </row>
    <row r="121" spans="1:35" ht="14.25" hidden="1"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120"/>
    </row>
    <row r="122" spans="1:35" ht="14.25" hidden="1"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120"/>
    </row>
    <row r="123" spans="1:35" ht="14.25" hidden="1"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120"/>
    </row>
    <row r="124" spans="1:35" ht="14.25" hidden="1"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120"/>
    </row>
    <row r="125" spans="1:35" ht="14.25" hidden="1"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120"/>
    </row>
    <row r="126" spans="1:35" ht="14.25" hidden="1"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120"/>
    </row>
    <row r="127" spans="1:35" ht="14.25" hidden="1"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120"/>
    </row>
    <row r="128" spans="1:35" ht="14.25" hidden="1"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120"/>
    </row>
    <row r="129" spans="1:35" ht="14.25" hidden="1"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120"/>
    </row>
    <row r="130" spans="1:35" ht="14.25" hidden="1"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120"/>
    </row>
    <row r="131" spans="1:35" ht="14.25" hidden="1"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120"/>
    </row>
    <row r="132" spans="1:35" ht="14.25" hidden="1"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120"/>
    </row>
    <row r="133" spans="1:35" ht="14.25" hidden="1"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120"/>
    </row>
    <row r="134" spans="1:35" ht="14.25" hidden="1"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120"/>
    </row>
    <row r="135" spans="1:35" ht="14.25" hidden="1"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120"/>
    </row>
    <row r="136" spans="1:35" ht="14.25" hidden="1"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120"/>
    </row>
    <row r="137" spans="1:35" ht="14.25" hidden="1"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120"/>
    </row>
    <row r="138" spans="1:35" ht="14.25" hidden="1"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120"/>
    </row>
    <row r="139" spans="1:35" ht="14.25" hidden="1"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120"/>
    </row>
    <row r="140" spans="1:35" ht="14.25" hidden="1"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120"/>
    </row>
    <row r="141" spans="1:35" ht="14.25" hidden="1"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120"/>
    </row>
    <row r="142" spans="1:35" ht="14.25" hidden="1"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120"/>
    </row>
    <row r="143" spans="1:35" ht="14.25" hidden="1"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120"/>
    </row>
    <row r="144" spans="1:35" ht="14.25" hidden="1"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120"/>
    </row>
    <row r="145" spans="1:35" ht="14.25" hidden="1"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120"/>
    </row>
    <row r="146" spans="1:35" ht="14.25" hidden="1"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120"/>
    </row>
    <row r="147" spans="1:35" ht="14.25" hidden="1"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120"/>
    </row>
    <row r="148" spans="1:35" ht="14.25" hidden="1"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120"/>
    </row>
    <row r="149" spans="1:35" ht="14.25" hidden="1"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120"/>
    </row>
    <row r="150" spans="1:35" ht="14.25" hidden="1"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120"/>
    </row>
    <row r="151" spans="1:35" ht="14.25" hidden="1"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120"/>
    </row>
    <row r="152" spans="1:35" ht="14.25" hidden="1"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120"/>
    </row>
    <row r="153" spans="1:35" ht="14.25" hidden="1"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120"/>
    </row>
    <row r="154" spans="1:35" ht="14.25" hidden="1"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120"/>
    </row>
    <row r="155" spans="1:35" ht="14.25" hidden="1"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120"/>
    </row>
    <row r="156" spans="1:35" ht="14.25" hidden="1"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120"/>
    </row>
    <row r="157" spans="1:35" ht="14.25" hidden="1"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120"/>
    </row>
    <row r="158" spans="1:35" ht="14.25" hidden="1"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120"/>
    </row>
    <row r="159" spans="1:35" ht="14.25" hidden="1"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120"/>
    </row>
    <row r="160" spans="1:35" ht="14.25" hidden="1"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120"/>
    </row>
    <row r="161" spans="1:35" ht="14.25" hidden="1"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120"/>
    </row>
    <row r="162" spans="1:35" ht="14.25" hidden="1"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120"/>
    </row>
    <row r="163" spans="1:35" ht="14.25" hidden="1"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120"/>
    </row>
    <row r="164" spans="1:35" ht="14.25" hidden="1"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120"/>
    </row>
    <row r="165" spans="1:35" ht="14.25" hidden="1"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120"/>
    </row>
    <row r="166" spans="1:35" ht="14.25" hidden="1"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120"/>
    </row>
    <row r="167" spans="1:35" ht="14.25" hidden="1"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120"/>
    </row>
    <row r="168" spans="1:35" ht="14.25" hidden="1"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120"/>
    </row>
    <row r="169" spans="1:35" ht="14.25" hidden="1"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120"/>
    </row>
    <row r="170" spans="1:35" ht="14.25" hidden="1"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120"/>
    </row>
    <row r="171" spans="1:35" ht="14.25" hidden="1"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120"/>
    </row>
    <row r="172" spans="1:35" ht="14.25" hidden="1"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120"/>
    </row>
    <row r="173" spans="1:35" ht="14.25" hidden="1"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120"/>
    </row>
    <row r="174" spans="1:35" ht="14.25" hidden="1"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120"/>
    </row>
    <row r="175" spans="1:35" ht="14.25" hidden="1"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120"/>
    </row>
    <row r="176" spans="1:35" ht="14.25" hidden="1"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120"/>
    </row>
    <row r="177" spans="1:35" ht="14.25" hidden="1"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120"/>
    </row>
    <row r="178" spans="1:35" ht="14.25" hidden="1"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120"/>
    </row>
    <row r="179" spans="1:35" ht="14.25" hidden="1"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120"/>
    </row>
    <row r="180" spans="1:35" ht="14.25" hidden="1"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120"/>
    </row>
    <row r="181" spans="1:35" ht="14.25" hidden="1"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120"/>
    </row>
    <row r="182" spans="1:35" ht="14.25" hidden="1"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120"/>
    </row>
    <row r="183" spans="1:35" ht="14.25" hidden="1"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120"/>
    </row>
    <row r="184" spans="1:35" ht="14.25" hidden="1"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120"/>
    </row>
    <row r="185" spans="1:35" ht="14.25" hidden="1"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120"/>
    </row>
    <row r="186" spans="1:35" ht="14.25" hidden="1"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120"/>
    </row>
    <row r="187" spans="1:35" ht="14.25" hidden="1"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120"/>
    </row>
    <row r="188" spans="1:35" ht="14.25" hidden="1"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120"/>
    </row>
    <row r="189" spans="1:35" ht="14.25" hidden="1"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120"/>
    </row>
    <row r="190" spans="1:35" ht="14.25" hidden="1"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120"/>
    </row>
    <row r="191" spans="1:35" ht="14.25" hidden="1"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120"/>
    </row>
    <row r="192" spans="1:35" ht="14.25" hidden="1"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120"/>
    </row>
    <row r="193" spans="1:35" ht="14.25" hidden="1"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120"/>
    </row>
    <row r="194" spans="1:35" ht="14.25" hidden="1"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120"/>
    </row>
    <row r="195" spans="1:35" ht="14.25" hidden="1"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120"/>
    </row>
    <row r="196" spans="1:35" ht="14.25" hidden="1"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120"/>
    </row>
    <row r="197" spans="1:35" ht="14.25" hidden="1"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120"/>
    </row>
    <row r="198" spans="1:35" ht="14.25" hidden="1"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120"/>
    </row>
    <row r="199" spans="1:35" ht="14.25" hidden="1"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120"/>
    </row>
    <row r="200" spans="1:35" ht="14.25" hidden="1"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120"/>
    </row>
    <row r="201" spans="1:35" ht="14.25" hidden="1"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120"/>
    </row>
    <row r="202" spans="1:35" ht="14.25" hidden="1"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120"/>
    </row>
    <row r="203" spans="1:35" ht="14.25" hidden="1"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120"/>
    </row>
    <row r="204" spans="1:35" ht="14.25" hidden="1"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120"/>
    </row>
    <row r="205" spans="1:35" ht="14.25" hidden="1"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120"/>
    </row>
    <row r="206" spans="1:35" ht="14.25" hidden="1"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120"/>
    </row>
    <row r="207" spans="1:35" ht="14.25" hidden="1"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120"/>
    </row>
    <row r="208" spans="1:35" ht="14.25" hidden="1"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120"/>
    </row>
    <row r="209" spans="1:35" ht="14.25" hidden="1"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120"/>
    </row>
    <row r="210" spans="1:35" ht="14.25" hidden="1"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120"/>
    </row>
    <row r="211" spans="1:35" ht="14.25" hidden="1"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120"/>
    </row>
    <row r="212" spans="1:35" ht="14.25" hidden="1"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120"/>
    </row>
    <row r="213" spans="1:35" ht="14.25" hidden="1"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120"/>
    </row>
    <row r="214" spans="1:35" ht="14.25" hidden="1"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120"/>
    </row>
    <row r="215" spans="1:35" ht="14.25" hidden="1"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120"/>
    </row>
    <row r="216" spans="1:35" ht="14.25" hidden="1"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120"/>
    </row>
    <row r="217" spans="1:35" ht="14.25" hidden="1"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120"/>
    </row>
    <row r="218" spans="1:35" ht="14.25" hidden="1"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120"/>
    </row>
    <row r="219" spans="1:35" ht="14.25" hidden="1"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120"/>
    </row>
    <row r="220" spans="1:35" ht="14.25" hidden="1"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120"/>
    </row>
    <row r="221" spans="1:35" ht="14.25" hidden="1"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120"/>
    </row>
    <row r="222" spans="1:35" ht="14.25" hidden="1"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120"/>
    </row>
    <row r="223" spans="1:35" ht="14.25" hidden="1"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120"/>
    </row>
    <row r="224" spans="1:35" ht="14.25" hidden="1"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120"/>
    </row>
    <row r="225" spans="1:35" ht="14.25" hidden="1"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120"/>
    </row>
    <row r="226" spans="1:35" ht="14.25" hidden="1"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120"/>
    </row>
    <row r="227" spans="1:35" ht="14.25" hidden="1"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120"/>
    </row>
    <row r="228" spans="1:35" ht="14.25" hidden="1"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120"/>
    </row>
    <row r="229" spans="1:35" ht="14.25" hidden="1"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120"/>
    </row>
    <row r="230" spans="1:35" ht="14.25" hidden="1"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120"/>
    </row>
    <row r="231" spans="1:35" ht="14.25" hidden="1"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120"/>
    </row>
    <row r="232" spans="1:35" ht="14.25" hidden="1"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120"/>
    </row>
    <row r="233" spans="1:35" ht="14.25" hidden="1"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120"/>
    </row>
    <row r="234" spans="1:35" ht="14.25" hidden="1"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120"/>
    </row>
    <row r="235" spans="1:35" ht="14.25" hidden="1"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120"/>
    </row>
    <row r="236" spans="1:35" ht="14.25" hidden="1"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120"/>
    </row>
    <row r="237" spans="1:35" ht="14.25" hidden="1"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120"/>
    </row>
    <row r="238" spans="1:35" ht="14.25" hidden="1"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120"/>
    </row>
    <row r="239" spans="1:35" ht="14.25" hidden="1"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120"/>
    </row>
    <row r="240" spans="1:35" ht="14.25" hidden="1"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120"/>
    </row>
    <row r="241" spans="1:35" ht="14.25" hidden="1"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120"/>
    </row>
    <row r="242" spans="1:35" ht="14.25" hidden="1"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120"/>
    </row>
    <row r="243" spans="1:35" ht="14.25" hidden="1"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120"/>
    </row>
    <row r="244" spans="1:35" ht="14.25" hidden="1"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120"/>
    </row>
    <row r="245" spans="1:35" ht="14.25" hidden="1"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120"/>
    </row>
    <row r="246" spans="1:35" ht="14.25" hidden="1"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120"/>
    </row>
    <row r="247" spans="1:35" ht="14.25" hidden="1"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120"/>
    </row>
    <row r="248" spans="1:35" ht="14.25" hidden="1"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120"/>
    </row>
    <row r="249" spans="1:35" ht="14.25" hidden="1"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120"/>
    </row>
    <row r="250" spans="1:35" ht="14.25" hidden="1"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120"/>
    </row>
    <row r="251" spans="1:35" ht="14.25" hidden="1"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120"/>
    </row>
    <row r="252" spans="1:35" ht="14.25" hidden="1"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120"/>
    </row>
    <row r="253" spans="1:35" ht="14.25" hidden="1"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120"/>
    </row>
    <row r="254" spans="1:35" ht="14.25" hidden="1"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120"/>
    </row>
    <row r="255" spans="1:35" ht="14.25" hidden="1"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120"/>
    </row>
    <row r="256" spans="1:35" ht="14.25" hidden="1"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120"/>
    </row>
    <row r="257" spans="1:35" ht="14.25" hidden="1"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120"/>
    </row>
    <row r="258" spans="1:35" ht="14.25" hidden="1"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120"/>
    </row>
    <row r="259" spans="1:35" ht="14.25" hidden="1"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120"/>
    </row>
    <row r="260" spans="1:35" ht="14.25" hidden="1"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120"/>
    </row>
    <row r="261" spans="1:35" ht="14.25" hidden="1"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120"/>
    </row>
    <row r="262" spans="1:35" ht="14.25" hidden="1"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120"/>
    </row>
    <row r="263" spans="1:35" ht="14.25" hidden="1"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120"/>
    </row>
    <row r="264" spans="1:35" ht="14.25" hidden="1"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120"/>
    </row>
    <row r="265" spans="1:35" ht="14.25" hidden="1"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120"/>
    </row>
    <row r="266" spans="1:35" ht="14.25" hidden="1"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120"/>
    </row>
    <row r="267" spans="1:35" ht="14.25" hidden="1"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120"/>
    </row>
    <row r="268" spans="1:35" ht="14.25" hidden="1"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120"/>
    </row>
    <row r="269" spans="1:35" ht="14.25" hidden="1"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120"/>
    </row>
    <row r="270" spans="1:35" ht="14.25" hidden="1"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120"/>
    </row>
    <row r="271" spans="1:35" ht="14.25" hidden="1"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120"/>
    </row>
    <row r="272" spans="1:35" ht="14.25" hidden="1"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120"/>
    </row>
    <row r="273" spans="1:35" ht="14.25" hidden="1"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120"/>
    </row>
    <row r="274" spans="1:35" ht="14.25" hidden="1"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120"/>
    </row>
    <row r="275" spans="1:35" ht="14.25" hidden="1"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120"/>
    </row>
    <row r="276" spans="1:35" ht="14.25" hidden="1"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120"/>
    </row>
    <row r="277" spans="1:35" ht="14.25" hidden="1"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120"/>
    </row>
    <row r="278" spans="1:35" ht="14.25" hidden="1"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120"/>
    </row>
    <row r="279" spans="1:35" ht="14.25" hidden="1"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120"/>
    </row>
    <row r="280" spans="1:35" ht="14.25" hidden="1"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120"/>
    </row>
    <row r="281" spans="1:35" ht="14.25" hidden="1"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120"/>
    </row>
    <row r="282" spans="1:35" ht="14.25" hidden="1"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120"/>
    </row>
    <row r="283" spans="1:35" ht="14.25" hidden="1"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120"/>
    </row>
    <row r="284" spans="1:35" ht="14.25" hidden="1"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120"/>
    </row>
    <row r="285" spans="1:35" ht="14.25" hidden="1"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120"/>
    </row>
    <row r="286" spans="1:35" ht="14.25" hidden="1"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120"/>
    </row>
    <row r="287" spans="1:35" ht="14.25" hidden="1"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120"/>
    </row>
    <row r="288" spans="1:35" ht="14.25" hidden="1"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120"/>
    </row>
    <row r="289" spans="1:35" ht="14.25" hidden="1"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120"/>
    </row>
    <row r="290" spans="1:35" ht="14.25" hidden="1"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120"/>
    </row>
    <row r="291" spans="1:35" ht="14.25" hidden="1"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120"/>
    </row>
    <row r="292" spans="1:35" ht="14.25" hidden="1"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120"/>
    </row>
    <row r="293" spans="1:35" ht="14.25" hidden="1"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120"/>
    </row>
    <row r="294" spans="1:35" ht="14.25" hidden="1"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120"/>
    </row>
    <row r="295" spans="1:35" ht="14.25" hidden="1"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120"/>
    </row>
    <row r="296" spans="1:35" ht="14.25" hidden="1"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120"/>
    </row>
    <row r="297" spans="1:35" ht="14.25" hidden="1"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120"/>
    </row>
    <row r="298" spans="1:35" ht="14.25" hidden="1"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120"/>
    </row>
    <row r="299" spans="1:35" ht="14.25" hidden="1"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120"/>
    </row>
    <row r="300" spans="1:35" ht="14.25" hidden="1"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120"/>
    </row>
    <row r="301" spans="1:35" ht="14.25" hidden="1"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120"/>
    </row>
    <row r="302" spans="1:35" ht="14.25" hidden="1"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120"/>
    </row>
    <row r="303" spans="1:35" ht="14.25" hidden="1"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120"/>
    </row>
    <row r="304" spans="1:35" ht="14.25" hidden="1"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120"/>
    </row>
    <row r="305" spans="1:35" ht="14.25" hidden="1"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120"/>
    </row>
    <row r="306" spans="1:35" ht="14.25" hidden="1"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120"/>
    </row>
    <row r="307" spans="1:35" ht="14.25" hidden="1"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120"/>
    </row>
    <row r="308" spans="1:35" ht="14.25" hidden="1"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120"/>
    </row>
    <row r="309" spans="1:35" ht="14.25" hidden="1"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120"/>
    </row>
    <row r="310" spans="1:35" ht="14.25" hidden="1"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120"/>
    </row>
    <row r="311" spans="1:35" ht="14.25" hidden="1"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120"/>
    </row>
    <row r="312" spans="1:35" ht="14.25" hidden="1"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120"/>
    </row>
    <row r="313" spans="1:35" ht="14.25" hidden="1"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120"/>
    </row>
    <row r="314" spans="1:35" ht="14.25" hidden="1"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120"/>
    </row>
    <row r="315" spans="1:35" ht="14.25" hidden="1"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120"/>
    </row>
    <row r="316" spans="1:35" ht="14.25" hidden="1"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120"/>
    </row>
    <row r="317" spans="1:35" ht="14.25" hidden="1"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120"/>
    </row>
    <row r="318" spans="1:35" ht="14.25" hidden="1"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120"/>
    </row>
    <row r="319" spans="1:35" ht="14.25" hidden="1"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120"/>
    </row>
    <row r="320" spans="1:35" ht="14.25" hidden="1"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120"/>
    </row>
    <row r="321" spans="1:35" ht="14.25" hidden="1"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120"/>
    </row>
    <row r="322" spans="1:35" ht="14.25" hidden="1"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120"/>
    </row>
    <row r="323" spans="1:35" ht="14.25" hidden="1"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120"/>
    </row>
    <row r="324" spans="1:35" ht="14.25" hidden="1"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120"/>
    </row>
    <row r="325" spans="1:35" ht="14.25" hidden="1"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120"/>
    </row>
    <row r="326" spans="1:35" ht="14.25" hidden="1"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120"/>
    </row>
    <row r="327" spans="1:35" ht="14.25" hidden="1"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120"/>
    </row>
    <row r="328" spans="1:35" ht="14.25" hidden="1"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120"/>
    </row>
    <row r="329" spans="1:35" ht="14.25" hidden="1"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120"/>
    </row>
    <row r="330" spans="1:35" ht="14.25" hidden="1"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120"/>
    </row>
    <row r="331" spans="1:35" ht="14.25" hidden="1"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120"/>
    </row>
    <row r="332" spans="1:35" ht="14.25" hidden="1"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120"/>
    </row>
    <row r="333" spans="1:35" ht="14.25" hidden="1"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120"/>
    </row>
    <row r="334" spans="1:35" ht="14.25" hidden="1"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120"/>
    </row>
    <row r="335" spans="1:35" ht="14.25" hidden="1"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120"/>
    </row>
    <row r="336" spans="1:35" ht="14.25" hidden="1"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120"/>
    </row>
    <row r="337" spans="1:35" ht="14.25" hidden="1"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120"/>
    </row>
    <row r="338" spans="1:35" ht="14.25" hidden="1"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120"/>
    </row>
    <row r="339" spans="1:35" ht="14.25" hidden="1"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120"/>
    </row>
    <row r="340" spans="1:35" ht="14.25" hidden="1"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120"/>
    </row>
    <row r="341" spans="1:35" ht="14.25" hidden="1"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120"/>
    </row>
    <row r="342" spans="1:35" ht="14.25" hidden="1"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120"/>
    </row>
    <row r="343" spans="1:35" ht="14.25" hidden="1"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120"/>
    </row>
    <row r="344" spans="1:35" ht="14.25" hidden="1"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120"/>
    </row>
    <row r="345" spans="1:35" ht="14.25" hidden="1"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120"/>
    </row>
    <row r="346" spans="1:35" ht="14.25" hidden="1"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120"/>
    </row>
    <row r="347" spans="1:35" ht="14.25" hidden="1"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120"/>
    </row>
    <row r="348" spans="1:35" ht="14.25" hidden="1"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120"/>
    </row>
    <row r="349" spans="1:35" ht="14.25" hidden="1"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120"/>
    </row>
    <row r="350" spans="1:35" ht="14.25" hidden="1"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120"/>
    </row>
    <row r="351" spans="1:35" ht="14.25" hidden="1"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120"/>
    </row>
    <row r="352" spans="1:35" ht="14.25" hidden="1"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120"/>
    </row>
    <row r="353" spans="1:35" ht="14.25" hidden="1"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120"/>
    </row>
    <row r="354" spans="1:35" ht="14.25" hidden="1"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120"/>
    </row>
    <row r="355" spans="1:35" ht="14.25" hidden="1"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120"/>
    </row>
    <row r="356" spans="1:35" ht="14.25" hidden="1"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120"/>
    </row>
    <row r="357" spans="1:35" ht="14.25" hidden="1"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120"/>
    </row>
    <row r="358" spans="1:35" ht="14.25" hidden="1"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120"/>
    </row>
    <row r="359" spans="1:35" ht="14.25" hidden="1"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120"/>
    </row>
    <row r="360" spans="1:35" ht="14.25" hidden="1"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120"/>
    </row>
    <row r="361" spans="1:35" ht="14.25" hidden="1"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120"/>
    </row>
    <row r="362" spans="1:35" ht="14.25" hidden="1"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120"/>
    </row>
    <row r="363" spans="1:35" ht="14.25" hidden="1"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120"/>
    </row>
    <row r="364" spans="1:35" ht="14.25" hidden="1"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120"/>
    </row>
    <row r="365" spans="1:35" ht="14.25" hidden="1"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120"/>
    </row>
    <row r="366" spans="1:35" ht="14.25" hidden="1"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120"/>
    </row>
    <row r="367" spans="1:35" ht="14.25" hidden="1"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120"/>
    </row>
    <row r="368" spans="1:35" ht="14.25" hidden="1"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120"/>
    </row>
    <row r="369" spans="1:35" ht="14.25" hidden="1"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120"/>
    </row>
    <row r="370" spans="1:35" ht="14.25" hidden="1"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120"/>
    </row>
    <row r="371" spans="1:35" ht="14.25" hidden="1"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120"/>
    </row>
    <row r="372" spans="1:35" ht="14.25" hidden="1"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120"/>
    </row>
    <row r="373" spans="1:35" ht="14.25" hidden="1"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120"/>
    </row>
    <row r="374" spans="1:35" ht="14.25" hidden="1"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120"/>
    </row>
    <row r="375" spans="1:35" ht="14.25" hidden="1"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120"/>
    </row>
    <row r="376" spans="1:35" ht="14.25" hidden="1"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120"/>
    </row>
    <row r="377" spans="1:35" ht="14.25" hidden="1"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120"/>
    </row>
    <row r="378" spans="1:35" ht="14.25" hidden="1"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120"/>
    </row>
    <row r="379" spans="1:35" ht="14.25" hidden="1"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120"/>
    </row>
    <row r="380" spans="1:35" ht="14.25" hidden="1"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120"/>
    </row>
    <row r="381" spans="1:35" ht="14.25" hidden="1"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120"/>
    </row>
    <row r="382" spans="1:35" ht="14.25" hidden="1"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120"/>
    </row>
    <row r="383" spans="1:35" ht="14.25" hidden="1"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120"/>
    </row>
    <row r="384" spans="1:35" ht="14.25" hidden="1"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120"/>
    </row>
    <row r="385" spans="1:35" ht="14.25" hidden="1"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120"/>
    </row>
    <row r="386" spans="1:35" ht="14.25" hidden="1"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120"/>
    </row>
    <row r="387" spans="1:35" ht="14.25" hidden="1"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120"/>
    </row>
    <row r="388" spans="1:35" ht="14.25" hidden="1"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120"/>
    </row>
    <row r="389" spans="1:35" ht="14.25" hidden="1"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120"/>
    </row>
    <row r="390" spans="1:35" ht="14.25" hidden="1"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120"/>
    </row>
    <row r="391" spans="1:35" ht="14.25" hidden="1"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120"/>
    </row>
    <row r="392" spans="1:35" ht="14.25" hidden="1"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120"/>
    </row>
    <row r="393" spans="1:35" ht="14.25" hidden="1"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120"/>
    </row>
    <row r="394" spans="1:35" ht="14.25" hidden="1"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120"/>
    </row>
    <row r="395" spans="1:35" ht="14.25" hidden="1"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120"/>
    </row>
    <row r="396" spans="1:35" ht="14.25" hidden="1"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120"/>
    </row>
    <row r="397" spans="1:35" ht="14.25" hidden="1"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120"/>
    </row>
    <row r="398" spans="1:35" ht="14.25" hidden="1"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120"/>
    </row>
    <row r="399" spans="1:35" ht="14.25" hidden="1"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120"/>
    </row>
    <row r="400" spans="1:35" ht="14.25" hidden="1"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120"/>
    </row>
    <row r="401" spans="1:35" ht="14.25" hidden="1"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120"/>
    </row>
    <row r="402" spans="1:35" ht="14.25" hidden="1"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120"/>
    </row>
    <row r="403" spans="1:35" ht="14.25" hidden="1"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120"/>
    </row>
    <row r="404" spans="1:35" ht="14.25" hidden="1"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120"/>
    </row>
    <row r="405" spans="1:35" ht="14.25" hidden="1"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120"/>
    </row>
    <row r="406" spans="1:35" ht="14.25" hidden="1"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120"/>
    </row>
    <row r="407" spans="1:35" ht="14.25" hidden="1"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120"/>
    </row>
    <row r="408" spans="1:35" ht="14.25" hidden="1"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120"/>
    </row>
    <row r="409" spans="1:35" ht="14.25" hidden="1"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120"/>
    </row>
    <row r="410" spans="1:35" ht="14.25" hidden="1"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120"/>
    </row>
    <row r="411" spans="1:35" ht="14.25" hidden="1"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120"/>
    </row>
    <row r="412" spans="1:35" ht="14.25" hidden="1"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120"/>
    </row>
    <row r="413" spans="1:35" ht="14.25" hidden="1"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120"/>
    </row>
    <row r="414" spans="1:35" ht="14.25" hidden="1"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120"/>
    </row>
    <row r="415" spans="1:35" ht="14.25" hidden="1"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120"/>
    </row>
    <row r="416" spans="1:35" ht="14.25" hidden="1"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120"/>
    </row>
    <row r="417" spans="1:35" ht="14.25" hidden="1"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120"/>
    </row>
    <row r="418" spans="1:35" ht="14.25" hidden="1"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120"/>
    </row>
    <row r="419" spans="1:35" ht="14.25" hidden="1"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120"/>
    </row>
    <row r="420" spans="1:35" ht="14.25" hidden="1"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120"/>
    </row>
    <row r="421" spans="1:35" ht="14.25" hidden="1"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120"/>
    </row>
    <row r="422" spans="1:35" ht="14.25" hidden="1"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120"/>
    </row>
    <row r="423" spans="1:35" ht="14.25" hidden="1"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120"/>
    </row>
    <row r="424" spans="1:35" ht="14.25" hidden="1"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120"/>
    </row>
    <row r="425" spans="1:35" ht="14.25" hidden="1"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120"/>
    </row>
    <row r="426" spans="1:35" ht="14.25" hidden="1"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120"/>
    </row>
    <row r="427" spans="1:35" ht="14.25" hidden="1"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120"/>
    </row>
    <row r="428" spans="1:35" ht="14.25" hidden="1"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120"/>
    </row>
    <row r="429" spans="1:35" ht="14.25" hidden="1"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120"/>
    </row>
    <row r="430" spans="1:35" ht="14.25" hidden="1"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120"/>
    </row>
    <row r="431" spans="1:35" ht="14.25" hidden="1"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120"/>
    </row>
    <row r="432" spans="1:35" ht="14.25" hidden="1"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120"/>
    </row>
    <row r="433" spans="1:35" ht="14.25" hidden="1"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120"/>
    </row>
    <row r="434" spans="1:35" ht="14.25" hidden="1"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120"/>
    </row>
    <row r="435" spans="1:35" ht="14.25" hidden="1"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120"/>
    </row>
    <row r="436" spans="1:35" ht="14.25" hidden="1"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120"/>
    </row>
    <row r="437" spans="1:35" ht="14.25" hidden="1"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120"/>
    </row>
    <row r="438" spans="1:35" ht="14.25" hidden="1"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120"/>
    </row>
    <row r="439" spans="1:35" ht="14.25" hidden="1"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120"/>
    </row>
    <row r="440" spans="1:35" ht="14.25" hidden="1"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120"/>
    </row>
    <row r="441" spans="1:35" ht="14.25" hidden="1"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120"/>
    </row>
    <row r="442" spans="1:35" ht="14.25" hidden="1"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120"/>
    </row>
    <row r="443" spans="1:35" ht="14.25" hidden="1"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120"/>
    </row>
    <row r="444" spans="1:35" ht="14.25" hidden="1"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120"/>
    </row>
    <row r="445" spans="1:35" ht="14.25" hidden="1"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120"/>
    </row>
    <row r="446" spans="1:35" ht="14.25" hidden="1"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120"/>
    </row>
    <row r="447" spans="1:35" ht="14.25" hidden="1"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120"/>
    </row>
    <row r="448" spans="1:35" ht="14.25" hidden="1"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120"/>
    </row>
    <row r="449" spans="1:35" ht="14.25" hidden="1"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120"/>
    </row>
    <row r="450" spans="1:35" ht="14.25" hidden="1"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120"/>
    </row>
    <row r="451" spans="1:35" ht="14.25" hidden="1"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120"/>
    </row>
    <row r="452" spans="1:35" ht="14.25" hidden="1"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120"/>
    </row>
    <row r="453" spans="1:35" ht="14.25" hidden="1"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120"/>
    </row>
    <row r="454" spans="1:35" ht="14.25" hidden="1"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120"/>
    </row>
    <row r="455" spans="1:35" ht="14.25" hidden="1"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120"/>
    </row>
    <row r="456" spans="1:35" ht="14.25" hidden="1"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120"/>
    </row>
    <row r="457" spans="1:35" ht="14.25" hidden="1"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120"/>
    </row>
    <row r="458" spans="1:35" ht="14.25" hidden="1"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120"/>
    </row>
    <row r="459" spans="1:35" ht="14.25" hidden="1"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120"/>
    </row>
    <row r="460" spans="1:35" ht="14.25" hidden="1"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120"/>
    </row>
    <row r="461" spans="1:35" ht="14.25" hidden="1"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120"/>
    </row>
    <row r="462" spans="1:35" ht="14.25" hidden="1"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120"/>
    </row>
    <row r="463" spans="1:35" ht="14.25" hidden="1"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120"/>
    </row>
    <row r="464" spans="1:35" ht="14.25" hidden="1"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120"/>
    </row>
    <row r="465" spans="1:35" ht="14.25" hidden="1"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120"/>
    </row>
    <row r="466" spans="1:35" ht="14.25" hidden="1"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120"/>
    </row>
    <row r="467" spans="1:35" ht="14.25" hidden="1"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120"/>
    </row>
    <row r="468" spans="1:35" ht="14.25" hidden="1"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120"/>
    </row>
    <row r="469" spans="1:35" ht="14.25" hidden="1"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120"/>
    </row>
    <row r="470" spans="1:35" ht="14.25" hidden="1"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120"/>
    </row>
    <row r="471" spans="1:35" ht="14.25" hidden="1"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120"/>
    </row>
    <row r="472" spans="1:35" ht="14.25" hidden="1"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120"/>
    </row>
    <row r="473" spans="1:35" ht="14.25" hidden="1"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120"/>
    </row>
    <row r="474" spans="1:35" ht="14.25" hidden="1"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120"/>
    </row>
    <row r="475" spans="1:35" ht="14.25" hidden="1"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120"/>
    </row>
    <row r="476" spans="1:35" ht="14.25" hidden="1"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120"/>
    </row>
    <row r="477" spans="1:35" ht="14.25" hidden="1"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120"/>
    </row>
    <row r="478" spans="1:35" ht="14.25" hidden="1"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120"/>
    </row>
    <row r="479" spans="1:35" ht="14.25" hidden="1"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120"/>
    </row>
    <row r="480" spans="1:35" ht="14.25" hidden="1"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120"/>
    </row>
    <row r="481" spans="1:35" ht="14.25" hidden="1"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120"/>
    </row>
    <row r="482" spans="1:35" ht="14.25" hidden="1"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120"/>
    </row>
    <row r="483" spans="1:35" ht="14.25" hidden="1"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120"/>
    </row>
    <row r="484" spans="1:35" ht="14.25" hidden="1"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120"/>
    </row>
    <row r="485" spans="1:35" ht="14.25" hidden="1"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120"/>
    </row>
    <row r="486" spans="1:35" ht="14.25" hidden="1"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120"/>
    </row>
    <row r="487" spans="1:35" ht="14.25" hidden="1"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120"/>
    </row>
    <row r="488" spans="1:35" ht="14.25" hidden="1"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120"/>
    </row>
    <row r="489" spans="1:35" ht="14.25" hidden="1"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120"/>
    </row>
    <row r="490" spans="1:35" ht="14.25" hidden="1"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120"/>
    </row>
    <row r="491" spans="1:35" ht="14.25" hidden="1"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120"/>
    </row>
    <row r="492" spans="1:35" ht="14.25" hidden="1"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120"/>
    </row>
    <row r="493" spans="1:35" ht="14.25" hidden="1"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120"/>
    </row>
    <row r="494" spans="1:35" ht="14.25" hidden="1"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120"/>
    </row>
    <row r="495" spans="1:35" ht="14.25" hidden="1"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120"/>
    </row>
    <row r="496" spans="1:35" ht="14.25" hidden="1"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120"/>
    </row>
    <row r="497" spans="1:35" ht="14.25" hidden="1"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120"/>
    </row>
    <row r="498" spans="1:35" ht="14.25" hidden="1"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120"/>
    </row>
    <row r="499" spans="1:35" ht="14.25" hidden="1"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120"/>
    </row>
    <row r="500" spans="1:35" ht="14.25" hidden="1"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120"/>
    </row>
    <row r="501" spans="1:35" ht="14.25" hidden="1"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120"/>
    </row>
    <row r="502" spans="1:35" ht="14.25" hidden="1"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120"/>
    </row>
    <row r="503" spans="1:35" ht="14.25" hidden="1"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120"/>
    </row>
    <row r="504" spans="1:35" ht="14.25" hidden="1"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120"/>
    </row>
    <row r="505" spans="1:35" ht="14.25" hidden="1"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120"/>
    </row>
    <row r="506" spans="1:35" ht="14.25" hidden="1"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120"/>
    </row>
    <row r="507" spans="1:35" ht="14.25" hidden="1"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120"/>
    </row>
    <row r="508" spans="1:35" ht="14.25" hidden="1"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120"/>
    </row>
    <row r="509" spans="1:35" ht="14.25" hidden="1"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120"/>
    </row>
    <row r="510" spans="1:35" ht="14.25" hidden="1"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120"/>
    </row>
    <row r="511" spans="1:35" ht="14.25" hidden="1"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120"/>
    </row>
    <row r="512" spans="1:35" ht="14.25" hidden="1"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120"/>
    </row>
    <row r="513" spans="1:35" ht="14.25" hidden="1"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120"/>
    </row>
    <row r="514" spans="1:35" ht="14.25" hidden="1"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120"/>
    </row>
    <row r="515" spans="1:35" ht="14.25" hidden="1"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120"/>
    </row>
    <row r="516" spans="1:35" ht="14.25" hidden="1"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120"/>
    </row>
    <row r="517" spans="1:35" ht="14.25" hidden="1"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120"/>
    </row>
    <row r="518" spans="1:35" ht="14.25" hidden="1"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120"/>
    </row>
    <row r="519" spans="1:35" ht="14.25" hidden="1"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120"/>
    </row>
    <row r="520" spans="1:35" ht="14.25" hidden="1"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120"/>
    </row>
    <row r="521" spans="1:35" ht="14.25" hidden="1"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120"/>
    </row>
    <row r="522" spans="1:35" ht="14.25" hidden="1"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120"/>
    </row>
    <row r="523" spans="1:35" ht="14.25" hidden="1"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120"/>
    </row>
    <row r="524" spans="1:35" ht="14.25" hidden="1"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120"/>
    </row>
    <row r="525" spans="1:35" ht="14.25" hidden="1"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120"/>
    </row>
    <row r="526" spans="1:35" ht="14.25" hidden="1"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120"/>
    </row>
    <row r="527" spans="1:35" ht="14.25" hidden="1"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120"/>
    </row>
    <row r="528" spans="1:35" ht="14.25" hidden="1"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120"/>
    </row>
    <row r="529" spans="1:35" ht="14.25" hidden="1"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120"/>
    </row>
    <row r="530" spans="1:35" ht="14.25" hidden="1"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120"/>
    </row>
    <row r="531" spans="1:35" ht="14.25" hidden="1"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120"/>
    </row>
    <row r="532" spans="1:35" ht="14.25" hidden="1"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120"/>
    </row>
    <row r="533" spans="1:35" ht="14.25" hidden="1"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120"/>
    </row>
    <row r="534" spans="1:35" ht="14.25" hidden="1"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120"/>
    </row>
    <row r="535" spans="1:35" ht="14.25" hidden="1"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120"/>
    </row>
    <row r="536" spans="1:35" ht="14.25" hidden="1"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120"/>
    </row>
    <row r="537" spans="1:35" ht="14.25" hidden="1"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120"/>
    </row>
    <row r="538" spans="1:35" ht="14.25" hidden="1"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120"/>
    </row>
    <row r="539" spans="1:35" ht="14.25" hidden="1"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120"/>
    </row>
    <row r="540" spans="1:35" ht="14.25" hidden="1"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120"/>
    </row>
    <row r="541" spans="1:35" ht="14.25" hidden="1"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120"/>
    </row>
    <row r="542" spans="1:35" ht="14.25" hidden="1"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120"/>
    </row>
    <row r="543" spans="1:35" ht="14.25" hidden="1"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120"/>
    </row>
    <row r="544" spans="1:35" ht="14.25" hidden="1"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120"/>
    </row>
    <row r="545" spans="1:35" ht="14.25" hidden="1"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120"/>
    </row>
    <row r="546" spans="1:35" ht="14.25" hidden="1"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120"/>
    </row>
    <row r="547" spans="1:35" ht="14.25" hidden="1"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120"/>
    </row>
    <row r="548" spans="1:35" ht="14.25" hidden="1"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120"/>
    </row>
    <row r="549" spans="1:35" ht="14.25" hidden="1"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120"/>
    </row>
    <row r="550" spans="1:35" ht="14.25" hidden="1"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120"/>
    </row>
    <row r="551" spans="1:35" ht="14.25" hidden="1"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120"/>
    </row>
    <row r="552" spans="1:35" ht="14.25" hidden="1"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120"/>
    </row>
    <row r="553" spans="1:35" ht="14.25" hidden="1"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120"/>
    </row>
    <row r="554" spans="1:35" ht="14.25" hidden="1"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120"/>
    </row>
    <row r="555" spans="1:35" ht="14.25" hidden="1"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120"/>
    </row>
    <row r="556" spans="1:35" ht="14.25" hidden="1"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120"/>
    </row>
    <row r="557" spans="1:35" ht="14.25" hidden="1"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120"/>
    </row>
    <row r="558" spans="1:35" ht="14.25" hidden="1"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120"/>
    </row>
    <row r="559" spans="1:35" ht="14.25" hidden="1"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120"/>
    </row>
    <row r="560" spans="1:35" ht="14.25" hidden="1"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120"/>
    </row>
    <row r="561" spans="1:35" ht="14.25" hidden="1"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120"/>
    </row>
    <row r="562" spans="1:35" ht="14.25" hidden="1"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120"/>
    </row>
    <row r="563" spans="1:35" ht="14.25" hidden="1"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120"/>
    </row>
    <row r="564" spans="1:35" ht="14.25" hidden="1"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120"/>
    </row>
    <row r="565" spans="1:35" ht="14.25" hidden="1"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120"/>
    </row>
    <row r="566" spans="1:35" ht="14.25" hidden="1"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120"/>
    </row>
    <row r="567" spans="1:35" ht="14.25" hidden="1"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120"/>
    </row>
    <row r="568" spans="1:35" ht="14.25" hidden="1"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120"/>
    </row>
    <row r="569" spans="1:35" ht="14.25" hidden="1"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120"/>
    </row>
    <row r="570" spans="1:35" ht="14.25" hidden="1"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120"/>
    </row>
    <row r="571" spans="1:35" ht="14.25" hidden="1"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120"/>
    </row>
    <row r="572" spans="1:35" ht="14.25" hidden="1"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120"/>
    </row>
    <row r="573" spans="1:35" ht="14.25" hidden="1"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120"/>
    </row>
    <row r="574" spans="1:35" ht="14.25" hidden="1"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120"/>
    </row>
    <row r="575" spans="1:35" ht="14.25" hidden="1"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120"/>
    </row>
    <row r="576" spans="1:35" ht="14.25" hidden="1"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120"/>
    </row>
    <row r="577" spans="1:35" ht="14.25" hidden="1"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120"/>
    </row>
    <row r="578" spans="1:35" ht="14.25" hidden="1"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120"/>
    </row>
    <row r="579" spans="1:35" ht="14.25" hidden="1"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120"/>
    </row>
    <row r="580" spans="1:35" ht="14.25" hidden="1"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120"/>
    </row>
    <row r="581" spans="1:35" ht="14.25" hidden="1"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120"/>
    </row>
    <row r="582" spans="1:35" ht="14.25" hidden="1"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120"/>
    </row>
    <row r="583" spans="1:35" ht="14.25" hidden="1"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120"/>
    </row>
    <row r="584" spans="1:35" ht="14.25" hidden="1"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120"/>
    </row>
    <row r="585" spans="1:35" ht="14.25" hidden="1"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120"/>
    </row>
    <row r="586" spans="1:35" ht="14.25" hidden="1"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120"/>
    </row>
    <row r="587" spans="1:35" ht="14.25" hidden="1"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120"/>
    </row>
    <row r="588" spans="1:35" ht="14.25" hidden="1"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120"/>
    </row>
    <row r="589" spans="1:35" ht="14.25" hidden="1"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120"/>
    </row>
    <row r="590" spans="1:35" ht="14.25" hidden="1"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120"/>
    </row>
    <row r="591" spans="1:35" ht="14.25" hidden="1"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120"/>
    </row>
    <row r="592" spans="1:35" ht="14.25" hidden="1"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120"/>
    </row>
    <row r="593" spans="1:35" ht="14.25" hidden="1"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120"/>
    </row>
    <row r="594" spans="1:35" ht="14.25" hidden="1"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120"/>
    </row>
    <row r="595" spans="1:35" ht="14.25" hidden="1"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120"/>
    </row>
    <row r="596" spans="1:35" ht="14.25" hidden="1"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120"/>
    </row>
    <row r="597" spans="1:35" ht="14.25" hidden="1"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120"/>
    </row>
    <row r="598" spans="1:35" ht="14.25" hidden="1"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120"/>
    </row>
    <row r="599" spans="1:35" ht="14.25" hidden="1"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120"/>
    </row>
    <row r="600" spans="1:35" ht="14.25" hidden="1"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120"/>
    </row>
    <row r="601" spans="1:35" ht="14.25" hidden="1"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120"/>
    </row>
    <row r="602" spans="1:35" ht="14.25" hidden="1"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120"/>
    </row>
    <row r="603" spans="1:35" ht="14.25" hidden="1"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120"/>
    </row>
    <row r="604" spans="1:35" ht="14.25" hidden="1"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120"/>
    </row>
    <row r="605" spans="1:35" ht="14.25" hidden="1"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120"/>
    </row>
    <row r="606" spans="1:35" ht="14.25" hidden="1"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120"/>
    </row>
    <row r="607" spans="1:35" ht="14.25" hidden="1"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120"/>
    </row>
    <row r="608" spans="1:35" ht="14.25" hidden="1"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120"/>
    </row>
    <row r="609" spans="1:35" ht="14.25" hidden="1"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120"/>
    </row>
    <row r="610" spans="1:35" ht="14.25" hidden="1"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120"/>
    </row>
    <row r="611" spans="1:35" ht="14.25" hidden="1"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120"/>
    </row>
    <row r="612" spans="1:35" ht="14.25" hidden="1"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120"/>
    </row>
    <row r="613" spans="1:35" ht="14.25" hidden="1"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120"/>
    </row>
    <row r="614" spans="1:35" ht="14.25" hidden="1"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120"/>
    </row>
    <row r="615" spans="1:35" ht="14.25" hidden="1"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120"/>
    </row>
    <row r="616" spans="1:35" ht="14.25" hidden="1"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120"/>
    </row>
    <row r="617" spans="1:35" ht="14.25" hidden="1"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120"/>
    </row>
    <row r="618" spans="1:35" ht="14.25" hidden="1"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120"/>
    </row>
    <row r="619" spans="1:35" ht="14.25" hidden="1"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120"/>
    </row>
    <row r="620" spans="1:35" ht="14.25" hidden="1"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120"/>
    </row>
    <row r="621" spans="1:35" ht="14.25" hidden="1"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120"/>
    </row>
    <row r="622" spans="1:35" ht="14.25" hidden="1"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120"/>
    </row>
    <row r="623" spans="1:35" ht="14.25" hidden="1"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120"/>
    </row>
    <row r="624" spans="1:35" ht="14.25" hidden="1"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120"/>
    </row>
    <row r="625" spans="1:35" ht="14.25" hidden="1"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120"/>
    </row>
    <row r="626" spans="1:35" ht="14.25" hidden="1"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120"/>
    </row>
    <row r="627" spans="1:35" ht="14.25" hidden="1"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120"/>
    </row>
    <row r="628" spans="1:35" ht="14.25" hidden="1"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120"/>
    </row>
    <row r="629" spans="1:35" ht="14.25" hidden="1"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120"/>
    </row>
    <row r="630" spans="1:35" ht="14.25" hidden="1"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120"/>
    </row>
    <row r="631" spans="1:35" ht="14.25" hidden="1"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120"/>
    </row>
    <row r="632" spans="1:35" ht="14.25" hidden="1"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120"/>
    </row>
    <row r="633" spans="1:35" ht="14.25" hidden="1"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120"/>
    </row>
    <row r="634" spans="1:35" ht="14.25" hidden="1"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120"/>
    </row>
    <row r="635" spans="1:35" ht="14.25" hidden="1"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120"/>
    </row>
    <row r="636" spans="1:35" ht="14.25" hidden="1"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120"/>
    </row>
    <row r="637" spans="1:35" ht="14.25" hidden="1"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120"/>
    </row>
    <row r="638" spans="1:35" ht="14.25" hidden="1"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120"/>
    </row>
    <row r="639" spans="1:35" ht="14.25" hidden="1"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120"/>
    </row>
    <row r="640" spans="1:35" ht="14.25" hidden="1"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120"/>
    </row>
    <row r="641" spans="1:35" ht="14.25" hidden="1"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120"/>
    </row>
    <row r="642" spans="1:35" ht="14.25" hidden="1"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120"/>
    </row>
    <row r="643" spans="1:35" ht="14.25" hidden="1"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120"/>
    </row>
    <row r="644" spans="1:35" ht="14.25" hidden="1"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120"/>
    </row>
    <row r="645" spans="1:35" ht="14.25" hidden="1"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120"/>
    </row>
    <row r="646" spans="1:35" ht="14.25" hidden="1"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120"/>
    </row>
    <row r="647" spans="1:35" ht="14.25" hidden="1"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120"/>
    </row>
    <row r="648" spans="1:35" ht="14.25" hidden="1"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120"/>
    </row>
    <row r="649" spans="1:35" ht="14.25" hidden="1"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120"/>
    </row>
    <row r="650" spans="1:35" ht="14.25" hidden="1"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120"/>
    </row>
    <row r="651" spans="1:35" ht="14.25" hidden="1"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120"/>
    </row>
    <row r="652" spans="1:35" ht="14.25" hidden="1"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120"/>
    </row>
    <row r="653" spans="1:35" ht="14.25" hidden="1"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120"/>
    </row>
    <row r="654" spans="1:35" ht="14.25" hidden="1"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120"/>
    </row>
    <row r="655" spans="1:35" ht="14.25" hidden="1"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120"/>
    </row>
    <row r="656" spans="1:35" ht="14.25" hidden="1"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120"/>
    </row>
    <row r="657" spans="1:35" ht="14.25" hidden="1"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120"/>
    </row>
    <row r="658" spans="1:35" ht="14.25" hidden="1"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120"/>
    </row>
    <row r="659" spans="1:35" ht="14.25" hidden="1"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120"/>
    </row>
    <row r="660" spans="1:35" ht="14.25" hidden="1"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120"/>
    </row>
    <row r="661" spans="1:35" ht="14.25" hidden="1"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120"/>
    </row>
    <row r="662" spans="1:35" ht="14.25" hidden="1"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120"/>
    </row>
    <row r="663" spans="1:35" ht="14.25" hidden="1"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120"/>
    </row>
    <row r="664" spans="1:35" ht="14.25" hidden="1"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120"/>
    </row>
    <row r="665" spans="1:35" ht="14.25" hidden="1"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120"/>
    </row>
    <row r="666" spans="1:35" ht="14.25" hidden="1"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120"/>
    </row>
    <row r="667" spans="1:35" ht="14.25" hidden="1"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120"/>
    </row>
    <row r="668" spans="1:35" ht="14.25" hidden="1"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120"/>
    </row>
    <row r="669" spans="1:35" ht="14.25" hidden="1"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120"/>
    </row>
    <row r="670" spans="1:35" ht="14.25" hidden="1"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120"/>
    </row>
    <row r="671" spans="1:35" ht="14.25" hidden="1"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120"/>
    </row>
    <row r="672" spans="1:35" ht="14.25" hidden="1"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120"/>
    </row>
    <row r="673" spans="1:35" ht="14.25" hidden="1"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120"/>
    </row>
    <row r="674" spans="1:35" ht="14.25" hidden="1"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120"/>
    </row>
    <row r="675" spans="1:35" ht="14.25" hidden="1"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120"/>
    </row>
    <row r="676" spans="1:35" ht="14.25" hidden="1"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120"/>
    </row>
    <row r="677" spans="1:35" ht="14.25" hidden="1"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120"/>
    </row>
    <row r="678" spans="1:35" ht="14.25" hidden="1"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120"/>
    </row>
    <row r="679" spans="1:35" ht="14.25" hidden="1"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120"/>
    </row>
    <row r="680" spans="1:35" ht="14.25" hidden="1"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120"/>
    </row>
    <row r="681" spans="1:35" ht="14.25" hidden="1"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120"/>
    </row>
    <row r="682" spans="1:35" ht="14.25" hidden="1"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120"/>
    </row>
    <row r="683" spans="1:35" ht="14.25" hidden="1"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120"/>
    </row>
    <row r="684" spans="1:35" ht="14.25" hidden="1"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120"/>
    </row>
    <row r="685" spans="1:35" ht="14.25" hidden="1"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120"/>
    </row>
    <row r="686" spans="1:35" ht="14.25" hidden="1"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120"/>
    </row>
    <row r="687" spans="1:35" ht="14.25" hidden="1"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120"/>
    </row>
    <row r="688" spans="1:35" ht="14.25" hidden="1"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120"/>
    </row>
    <row r="689" spans="1:35" ht="14.25" hidden="1"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120"/>
    </row>
    <row r="690" spans="1:35" ht="14.25" hidden="1"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120"/>
    </row>
    <row r="691" spans="1:35" ht="14.25" hidden="1"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120"/>
    </row>
    <row r="692" spans="1:35" ht="14.25" hidden="1"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120"/>
    </row>
    <row r="693" spans="1:35" ht="14.25" hidden="1"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120"/>
    </row>
    <row r="694" spans="1:35" ht="14.25" hidden="1"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120"/>
    </row>
    <row r="695" spans="1:35" ht="14.25" hidden="1"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120"/>
    </row>
    <row r="696" spans="1:35" ht="14.25" hidden="1"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120"/>
    </row>
    <row r="697" spans="1:35" ht="14.25" hidden="1"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120"/>
    </row>
    <row r="698" spans="1:35" ht="14.25" hidden="1"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120"/>
    </row>
    <row r="699" spans="1:35" ht="14.25" hidden="1"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120"/>
    </row>
    <row r="700" spans="1:35" ht="14.25" hidden="1"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120"/>
    </row>
    <row r="701" spans="1:35" ht="14.25" hidden="1"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120"/>
    </row>
    <row r="702" spans="1:35" ht="14.25" hidden="1"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120"/>
    </row>
    <row r="703" spans="1:35" ht="14.25" hidden="1"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120"/>
    </row>
    <row r="704" spans="1:35" ht="14.25" hidden="1"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120"/>
    </row>
    <row r="705" spans="1:35" ht="14.25" hidden="1"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120"/>
    </row>
    <row r="706" spans="1:35" ht="14.25" hidden="1"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120"/>
    </row>
    <row r="707" spans="1:35" ht="14.25" hidden="1"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120"/>
    </row>
    <row r="708" spans="1:35" ht="14.25" hidden="1"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120"/>
    </row>
    <row r="709" spans="1:35" ht="14.25" hidden="1"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120"/>
    </row>
    <row r="710" spans="1:35" ht="14.25" hidden="1"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120"/>
    </row>
    <row r="711" spans="1:35" ht="14.25" hidden="1"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120"/>
    </row>
    <row r="712" spans="1:35" ht="14.25" hidden="1"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120"/>
    </row>
    <row r="713" spans="1:35" ht="14.25" hidden="1"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120"/>
    </row>
    <row r="714" spans="1:35" ht="14.25" hidden="1"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120"/>
    </row>
    <row r="715" spans="1:35" ht="14.25" hidden="1"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120"/>
    </row>
    <row r="716" spans="1:35" ht="14.25" hidden="1"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120"/>
    </row>
    <row r="717" spans="1:35" ht="14.25" hidden="1"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120"/>
    </row>
    <row r="718" spans="1:35" ht="14.25" hidden="1"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120"/>
    </row>
    <row r="719" spans="1:35" ht="14.25" hidden="1"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120"/>
    </row>
    <row r="720" spans="1:35" ht="14.25" hidden="1"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120"/>
    </row>
    <row r="721" spans="1:35" ht="14.25" hidden="1"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120"/>
    </row>
    <row r="722" spans="1:35" ht="14.25" hidden="1"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120"/>
    </row>
    <row r="723" spans="1:35" ht="14.25" hidden="1"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120"/>
    </row>
    <row r="724" spans="1:35" ht="14.25" hidden="1"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120"/>
    </row>
    <row r="725" spans="1:35" ht="14.25" hidden="1"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120"/>
    </row>
    <row r="726" spans="1:35" ht="14.25" hidden="1"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120"/>
    </row>
    <row r="727" spans="1:35" ht="14.25" hidden="1"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120"/>
    </row>
    <row r="728" spans="1:35" ht="14.25" hidden="1"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120"/>
    </row>
    <row r="729" spans="1:35" ht="14.25" hidden="1"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120"/>
    </row>
    <row r="730" spans="1:35" ht="14.25" hidden="1"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120"/>
    </row>
    <row r="731" spans="1:35" ht="14.25" hidden="1"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120"/>
    </row>
    <row r="732" spans="1:35" ht="14.25" hidden="1"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120"/>
    </row>
    <row r="733" spans="1:35" ht="14.25" hidden="1"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120"/>
    </row>
    <row r="734" spans="1:35" ht="14.25" hidden="1"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120"/>
    </row>
    <row r="735" spans="1:35" ht="14.25" hidden="1"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120"/>
    </row>
    <row r="736" spans="1:35" ht="14.25" hidden="1"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120"/>
    </row>
    <row r="737" spans="1:35" ht="14.25" hidden="1"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120"/>
    </row>
    <row r="738" spans="1:35" ht="14.25" hidden="1"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120"/>
    </row>
    <row r="739" spans="1:35" ht="14.25" hidden="1"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120"/>
    </row>
    <row r="740" spans="1:35" ht="14.25" hidden="1"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120"/>
    </row>
    <row r="741" spans="1:35" ht="14.25" hidden="1"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120"/>
    </row>
    <row r="742" spans="1:35" ht="14.25" hidden="1"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120"/>
    </row>
    <row r="743" spans="1:35" ht="14.25" hidden="1"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120"/>
    </row>
    <row r="744" spans="1:35" ht="14.25" hidden="1"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120"/>
    </row>
    <row r="745" spans="1:35" ht="14.25" hidden="1"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120"/>
    </row>
    <row r="746" spans="1:35" ht="14.25" hidden="1"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120"/>
    </row>
    <row r="747" spans="1:35" ht="14.25" hidden="1"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120"/>
    </row>
    <row r="748" spans="1:35" ht="14.25" hidden="1"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120"/>
    </row>
    <row r="749" spans="1:35" ht="14.25" hidden="1"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120"/>
    </row>
    <row r="750" spans="1:35" ht="14.25" hidden="1"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120"/>
    </row>
    <row r="751" spans="1:35" ht="14.25" hidden="1"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120"/>
    </row>
    <row r="752" spans="1:35" ht="14.25" hidden="1"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120"/>
    </row>
    <row r="753" spans="1:35" ht="14.25" hidden="1"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120"/>
    </row>
    <row r="754" spans="1:35" ht="14.25" hidden="1"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120"/>
    </row>
    <row r="755" spans="1:35" ht="14.25" hidden="1"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120"/>
    </row>
    <row r="756" spans="1:35" ht="14.25" hidden="1"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120"/>
    </row>
    <row r="757" spans="1:35" ht="14.25" hidden="1"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120"/>
    </row>
    <row r="758" spans="1:35" ht="14.25" hidden="1"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120"/>
    </row>
    <row r="759" spans="1:35" ht="14.25" hidden="1"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120"/>
    </row>
    <row r="760" spans="1:35" ht="14.25" hidden="1"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120"/>
    </row>
    <row r="761" spans="1:35" ht="14.25" hidden="1"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120"/>
    </row>
    <row r="762" spans="1:35" ht="14.25" hidden="1"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120"/>
    </row>
    <row r="763" spans="1:35" ht="14.25" hidden="1"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120"/>
    </row>
    <row r="764" spans="1:35" ht="14.25" hidden="1"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120"/>
    </row>
    <row r="765" spans="1:35" ht="14.25" hidden="1"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120"/>
    </row>
    <row r="766" spans="1:35" ht="14.25" hidden="1"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120"/>
    </row>
    <row r="767" spans="1:35" ht="14.25" hidden="1"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59"/>
      <c r="AE767" s="59"/>
      <c r="AF767" s="59"/>
      <c r="AG767" s="59"/>
      <c r="AH767" s="59"/>
      <c r="AI767" s="120"/>
    </row>
    <row r="768" spans="1:35" ht="14.25" hidden="1"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120"/>
    </row>
    <row r="769" spans="1:35" ht="14.25" hidden="1"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120"/>
    </row>
    <row r="770" spans="1:35" ht="14.25" hidden="1"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59"/>
      <c r="AE770" s="59"/>
      <c r="AF770" s="59"/>
      <c r="AG770" s="59"/>
      <c r="AH770" s="59"/>
      <c r="AI770" s="120"/>
    </row>
    <row r="771" spans="1:35" ht="14.25" hidden="1"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c r="AH771" s="59"/>
      <c r="AI771" s="120"/>
    </row>
    <row r="772" spans="1:35" ht="14.25" hidden="1"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59"/>
      <c r="AE772" s="59"/>
      <c r="AF772" s="59"/>
      <c r="AG772" s="59"/>
      <c r="AH772" s="59"/>
      <c r="AI772" s="120"/>
    </row>
    <row r="773" spans="1:35" ht="14.25" hidden="1"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59"/>
      <c r="AE773" s="59"/>
      <c r="AF773" s="59"/>
      <c r="AG773" s="59"/>
      <c r="AH773" s="59"/>
      <c r="AI773" s="120"/>
    </row>
    <row r="774" spans="1:35" ht="14.25" hidden="1"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59"/>
      <c r="AE774" s="59"/>
      <c r="AF774" s="59"/>
      <c r="AG774" s="59"/>
      <c r="AH774" s="59"/>
      <c r="AI774" s="120"/>
    </row>
    <row r="775" spans="1:35" ht="14.25" hidden="1"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59"/>
      <c r="AE775" s="59"/>
      <c r="AF775" s="59"/>
      <c r="AG775" s="59"/>
      <c r="AH775" s="59"/>
      <c r="AI775" s="120"/>
    </row>
    <row r="776" spans="1:35" ht="14.25" hidden="1"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c r="AH776" s="59"/>
      <c r="AI776" s="120"/>
    </row>
    <row r="777" spans="1:35" ht="14.25" hidden="1"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c r="AH777" s="59"/>
      <c r="AI777" s="120"/>
    </row>
    <row r="778" spans="1:35" ht="14.25" hidden="1"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c r="AH778" s="59"/>
      <c r="AI778" s="120"/>
    </row>
    <row r="779" spans="1:35" ht="14.25" hidden="1"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120"/>
    </row>
    <row r="780" spans="1:35" ht="14.25" hidden="1"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59"/>
      <c r="AE780" s="59"/>
      <c r="AF780" s="59"/>
      <c r="AG780" s="59"/>
      <c r="AH780" s="59"/>
      <c r="AI780" s="120"/>
    </row>
    <row r="781" spans="1:35" ht="14.25" hidden="1"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59"/>
      <c r="AE781" s="59"/>
      <c r="AF781" s="59"/>
      <c r="AG781" s="59"/>
      <c r="AH781" s="59"/>
      <c r="AI781" s="120"/>
    </row>
    <row r="782" spans="1:35" ht="14.25" hidden="1"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120"/>
    </row>
    <row r="783" spans="1:35" ht="14.25" hidden="1"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120"/>
    </row>
    <row r="784" spans="1:35" ht="14.25" hidden="1"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c r="AH784" s="59"/>
      <c r="AI784" s="120"/>
    </row>
    <row r="785" spans="1:35" ht="14.25" hidden="1"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120"/>
    </row>
    <row r="786" spans="1:35" ht="14.25" hidden="1"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59"/>
      <c r="AE786" s="59"/>
      <c r="AF786" s="59"/>
      <c r="AG786" s="59"/>
      <c r="AH786" s="59"/>
      <c r="AI786" s="120"/>
    </row>
    <row r="787" spans="1:35" ht="14.25" hidden="1"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c r="AH787" s="59"/>
      <c r="AI787" s="120"/>
    </row>
    <row r="788" spans="1:35" ht="14.25" hidden="1"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120"/>
    </row>
    <row r="789" spans="1:35" ht="14.25" hidden="1"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c r="AH789" s="59"/>
      <c r="AI789" s="120"/>
    </row>
    <row r="790" spans="1:35" ht="14.25" hidden="1"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120"/>
    </row>
    <row r="791" spans="1:35" ht="14.25" hidden="1"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120"/>
    </row>
    <row r="792" spans="1:35" ht="14.25" hidden="1"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c r="AH792" s="59"/>
      <c r="AI792" s="120"/>
    </row>
    <row r="793" spans="1:35" ht="14.25" hidden="1"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c r="AH793" s="59"/>
      <c r="AI793" s="120"/>
    </row>
    <row r="794" spans="1:35" ht="14.25" hidden="1"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120"/>
    </row>
    <row r="795" spans="1:35" ht="14.25" hidden="1"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120"/>
    </row>
    <row r="796" spans="1:35" ht="14.25" hidden="1"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c r="AH796" s="59"/>
      <c r="AI796" s="120"/>
    </row>
    <row r="797" spans="1:35" ht="14.25" hidden="1"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120"/>
    </row>
    <row r="798" spans="1:35" ht="14.25" hidden="1"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c r="AH798" s="59"/>
      <c r="AI798" s="120"/>
    </row>
    <row r="799" spans="1:35" ht="14.25" hidden="1"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120"/>
    </row>
    <row r="800" spans="1:35" ht="14.25" hidden="1"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c r="AH800" s="59"/>
      <c r="AI800" s="120"/>
    </row>
    <row r="801" spans="1:35" ht="14.25" hidden="1"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c r="AH801" s="59"/>
      <c r="AI801" s="120"/>
    </row>
    <row r="802" spans="1:35" ht="14.25" hidden="1"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120"/>
    </row>
    <row r="803" spans="1:35" ht="14.25" hidden="1"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c r="AH803" s="59"/>
      <c r="AI803" s="120"/>
    </row>
    <row r="804" spans="1:35" ht="14.25" hidden="1"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c r="AH804" s="59"/>
      <c r="AI804" s="120"/>
    </row>
    <row r="805" spans="1:35" ht="14.25" hidden="1"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120"/>
    </row>
    <row r="806" spans="1:35" ht="14.25" hidden="1"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c r="AH806" s="59"/>
      <c r="AI806" s="120"/>
    </row>
    <row r="807" spans="1:35" ht="14.25" hidden="1"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c r="AH807" s="59"/>
      <c r="AI807" s="120"/>
    </row>
    <row r="808" spans="1:35" ht="14.25" hidden="1"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120"/>
    </row>
    <row r="809" spans="1:35" ht="14.25" hidden="1"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c r="AH809" s="59"/>
      <c r="AI809" s="120"/>
    </row>
    <row r="810" spans="1:35" ht="14.25" hidden="1"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c r="AH810" s="59"/>
      <c r="AI810" s="120"/>
    </row>
    <row r="811" spans="1:35" ht="14.25" hidden="1"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120"/>
    </row>
    <row r="812" spans="1:35" ht="14.25" hidden="1"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c r="AH812" s="59"/>
      <c r="AI812" s="120"/>
    </row>
    <row r="813" spans="1:35" ht="14.25" hidden="1"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c r="AH813" s="59"/>
      <c r="AI813" s="120"/>
    </row>
    <row r="814" spans="1:35" ht="14.25" hidden="1"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120"/>
    </row>
    <row r="815" spans="1:35" ht="14.25" hidden="1"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c r="AH815" s="59"/>
      <c r="AI815" s="120"/>
    </row>
    <row r="816" spans="1:35" ht="14.25" hidden="1"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c r="AH816" s="59"/>
      <c r="AI816" s="120"/>
    </row>
    <row r="817" spans="1:35" ht="14.25" hidden="1"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120"/>
    </row>
    <row r="818" spans="1:35" ht="14.25" hidden="1"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c r="AH818" s="59"/>
      <c r="AI818" s="120"/>
    </row>
    <row r="819" spans="1:35" ht="14.25" hidden="1"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c r="AH819" s="59"/>
      <c r="AI819" s="120"/>
    </row>
    <row r="820" spans="1:35" ht="14.25" hidden="1"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120"/>
    </row>
    <row r="821" spans="1:35" ht="14.25" hidden="1"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120"/>
    </row>
    <row r="822" spans="1:35" ht="14.25" hidden="1"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c r="AH822" s="59"/>
      <c r="AI822" s="120"/>
    </row>
    <row r="823" spans="1:35" ht="14.25" hidden="1"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120"/>
    </row>
    <row r="824" spans="1:35" ht="14.25" hidden="1"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c r="AH824" s="59"/>
      <c r="AI824" s="120"/>
    </row>
    <row r="825" spans="1:35" ht="14.25" hidden="1"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c r="AH825" s="59"/>
      <c r="AI825" s="120"/>
    </row>
    <row r="826" spans="1:35" ht="14.25" hidden="1"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c r="AH826" s="59"/>
      <c r="AI826" s="120"/>
    </row>
    <row r="827" spans="1:35" ht="14.25" hidden="1"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c r="AH827" s="59"/>
      <c r="AI827" s="120"/>
    </row>
    <row r="828" spans="1:35" ht="14.25" hidden="1"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c r="AH828" s="59"/>
      <c r="AI828" s="120"/>
    </row>
    <row r="829" spans="1:35" ht="14.25" hidden="1"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c r="AH829" s="59"/>
      <c r="AI829" s="120"/>
    </row>
    <row r="830" spans="1:35" ht="14.25" hidden="1"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c r="AH830" s="59"/>
      <c r="AI830" s="120"/>
    </row>
    <row r="831" spans="1:35" ht="14.25" hidden="1"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120"/>
    </row>
    <row r="832" spans="1:35" ht="14.25" hidden="1"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c r="AH832" s="59"/>
      <c r="AI832" s="120"/>
    </row>
    <row r="833" spans="1:35" ht="14.25" hidden="1"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c r="AH833" s="59"/>
      <c r="AI833" s="120"/>
    </row>
    <row r="834" spans="1:35" ht="14.25" hidden="1"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120"/>
    </row>
    <row r="835" spans="1:35" ht="14.25" hidden="1"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c r="AH835" s="59"/>
      <c r="AI835" s="120"/>
    </row>
    <row r="836" spans="1:35" ht="14.25" hidden="1"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120"/>
    </row>
    <row r="837" spans="1:35" ht="14.25" hidden="1"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120"/>
    </row>
    <row r="838" spans="1:35" ht="14.25" hidden="1"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c r="AH838" s="59"/>
      <c r="AI838" s="120"/>
    </row>
    <row r="839" spans="1:35" ht="14.25" hidden="1"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120"/>
    </row>
    <row r="840" spans="1:35" ht="14.25" hidden="1"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120"/>
    </row>
    <row r="841" spans="1:35" ht="14.25" hidden="1"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120"/>
    </row>
    <row r="842" spans="1:35" ht="14.25" hidden="1"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120"/>
    </row>
    <row r="843" spans="1:35" ht="14.25" hidden="1"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120"/>
    </row>
    <row r="844" spans="1:35" ht="14.25" hidden="1"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120"/>
    </row>
    <row r="845" spans="1:35" ht="14.25" hidden="1"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120"/>
    </row>
    <row r="846" spans="1:35" ht="14.25" hidden="1"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120"/>
    </row>
    <row r="847" spans="1:35" ht="14.25" hidden="1"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120"/>
    </row>
    <row r="848" spans="1:35" ht="14.25" hidden="1"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120"/>
    </row>
    <row r="849" spans="1:35" ht="14.25" hidden="1"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120"/>
    </row>
    <row r="850" spans="1:35" ht="14.25" hidden="1"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120"/>
    </row>
    <row r="851" spans="1:35" ht="14.25" hidden="1"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120"/>
    </row>
    <row r="852" spans="1:35" ht="14.25" hidden="1"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120"/>
    </row>
    <row r="853" spans="1:35" ht="14.25" hidden="1"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120"/>
    </row>
    <row r="854" spans="1:35" ht="14.25" hidden="1"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120"/>
    </row>
    <row r="855" spans="1:35" ht="14.25" hidden="1"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120"/>
    </row>
    <row r="856" spans="1:35" ht="14.25" hidden="1"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120"/>
    </row>
    <row r="857" spans="1:35" ht="14.25" hidden="1"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120"/>
    </row>
    <row r="858" spans="1:35" ht="14.25" hidden="1"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120"/>
    </row>
    <row r="859" spans="1:35" ht="14.25" hidden="1"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120"/>
    </row>
    <row r="860" spans="1:35" ht="14.25" hidden="1"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120"/>
    </row>
    <row r="861" spans="1:35" ht="14.25" hidden="1"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120"/>
    </row>
    <row r="862" spans="1:35" ht="14.25" hidden="1"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120"/>
    </row>
    <row r="863" spans="1:35" ht="14.25" hidden="1"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120"/>
    </row>
    <row r="864" spans="1:35" ht="14.25" hidden="1"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120"/>
    </row>
    <row r="865" spans="1:35" ht="14.25" hidden="1"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c r="AH865" s="59"/>
      <c r="AI865" s="120"/>
    </row>
    <row r="866" spans="1:35" ht="14.25" hidden="1"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120"/>
    </row>
    <row r="867" spans="1:35" ht="14.25" hidden="1"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c r="AH867" s="59"/>
      <c r="AI867" s="120"/>
    </row>
    <row r="868" spans="1:35" ht="14.25" hidden="1"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c r="AH868" s="59"/>
      <c r="AI868" s="120"/>
    </row>
    <row r="869" spans="1:35" ht="14.25" hidden="1"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120"/>
    </row>
    <row r="870" spans="1:35" ht="14.25" hidden="1"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c r="AH870" s="59"/>
      <c r="AI870" s="120"/>
    </row>
    <row r="871" spans="1:35" ht="14.25" hidden="1"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c r="AH871" s="59"/>
      <c r="AI871" s="120"/>
    </row>
    <row r="872" spans="1:35" ht="14.25" hidden="1"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120"/>
    </row>
    <row r="873" spans="1:35" ht="14.25" hidden="1"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120"/>
    </row>
    <row r="874" spans="1:35" ht="14.25" hidden="1"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c r="AH874" s="59"/>
      <c r="AI874" s="120"/>
    </row>
    <row r="875" spans="1:35" ht="14.25" hidden="1"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120"/>
    </row>
    <row r="876" spans="1:35" ht="14.25" hidden="1"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c r="AH876" s="59"/>
      <c r="AI876" s="120"/>
    </row>
    <row r="877" spans="1:35" ht="14.25" hidden="1"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c r="AH877" s="59"/>
      <c r="AI877" s="120"/>
    </row>
    <row r="878" spans="1:35" ht="14.25" hidden="1"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59"/>
      <c r="AE878" s="59"/>
      <c r="AF878" s="59"/>
      <c r="AG878" s="59"/>
      <c r="AH878" s="59"/>
      <c r="AI878" s="120"/>
    </row>
    <row r="879" spans="1:35" ht="14.25" hidden="1"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120"/>
    </row>
    <row r="880" spans="1:35" ht="14.25" hidden="1"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c r="AH880" s="59"/>
      <c r="AI880" s="120"/>
    </row>
    <row r="881" spans="1:35" ht="14.25" hidden="1"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c r="AH881" s="59"/>
      <c r="AI881" s="120"/>
    </row>
    <row r="882" spans="1:35" ht="14.25" hidden="1"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59"/>
      <c r="AE882" s="59"/>
      <c r="AF882" s="59"/>
      <c r="AG882" s="59"/>
      <c r="AH882" s="59"/>
      <c r="AI882" s="120"/>
    </row>
    <row r="883" spans="1:35" ht="14.25" hidden="1"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c r="AH883" s="59"/>
      <c r="AI883" s="120"/>
    </row>
    <row r="884" spans="1:35" ht="14.25" hidden="1"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c r="AH884" s="59"/>
      <c r="AI884" s="120"/>
    </row>
    <row r="885" spans="1:35" ht="14.25" hidden="1"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59"/>
      <c r="AE885" s="59"/>
      <c r="AF885" s="59"/>
      <c r="AG885" s="59"/>
      <c r="AH885" s="59"/>
      <c r="AI885" s="120"/>
    </row>
    <row r="886" spans="1:35" ht="14.25" hidden="1"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c r="AH886" s="59"/>
      <c r="AI886" s="120"/>
    </row>
    <row r="887" spans="1:35" ht="14.25" hidden="1"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59"/>
      <c r="AE887" s="59"/>
      <c r="AF887" s="59"/>
      <c r="AG887" s="59"/>
      <c r="AH887" s="59"/>
      <c r="AI887" s="120"/>
    </row>
    <row r="888" spans="1:35" ht="14.25" hidden="1"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59"/>
      <c r="AE888" s="59"/>
      <c r="AF888" s="59"/>
      <c r="AG888" s="59"/>
      <c r="AH888" s="59"/>
      <c r="AI888" s="120"/>
    </row>
    <row r="889" spans="1:35" ht="14.25" hidden="1"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c r="AH889" s="59"/>
      <c r="AI889" s="120"/>
    </row>
    <row r="890" spans="1:35" ht="14.25" hidden="1"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120"/>
    </row>
    <row r="891" spans="1:35" ht="14.25" hidden="1"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120"/>
    </row>
    <row r="892" spans="1:35" ht="14.25" hidden="1"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c r="AH892" s="59"/>
      <c r="AI892" s="120"/>
    </row>
    <row r="893" spans="1:35" ht="14.25" hidden="1"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59"/>
      <c r="AE893" s="59"/>
      <c r="AF893" s="59"/>
      <c r="AG893" s="59"/>
      <c r="AH893" s="59"/>
      <c r="AI893" s="120"/>
    </row>
    <row r="894" spans="1:35" ht="14.25" hidden="1"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59"/>
      <c r="AE894" s="59"/>
      <c r="AF894" s="59"/>
      <c r="AG894" s="59"/>
      <c r="AH894" s="59"/>
      <c r="AI894" s="120"/>
    </row>
    <row r="895" spans="1:35" ht="14.25" hidden="1"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120"/>
    </row>
    <row r="896" spans="1:35" ht="14.25" hidden="1"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59"/>
      <c r="AE896" s="59"/>
      <c r="AF896" s="59"/>
      <c r="AG896" s="59"/>
      <c r="AH896" s="59"/>
      <c r="AI896" s="120"/>
    </row>
    <row r="897" spans="1:35" ht="14.25" hidden="1"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59"/>
      <c r="AE897" s="59"/>
      <c r="AF897" s="59"/>
      <c r="AG897" s="59"/>
      <c r="AH897" s="59"/>
      <c r="AI897" s="120"/>
    </row>
    <row r="898" spans="1:35" ht="14.25" hidden="1"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c r="AH898" s="59"/>
      <c r="AI898" s="120"/>
    </row>
    <row r="899" spans="1:35" ht="14.25" hidden="1"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c r="AH899" s="59"/>
      <c r="AI899" s="120"/>
    </row>
    <row r="900" spans="1:35" ht="14.25" hidden="1"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59"/>
      <c r="AE900" s="59"/>
      <c r="AF900" s="59"/>
      <c r="AG900" s="59"/>
      <c r="AH900" s="59"/>
      <c r="AI900" s="120"/>
    </row>
    <row r="901" spans="1:35" ht="14.25" hidden="1"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c r="AH901" s="59"/>
      <c r="AI901" s="120"/>
    </row>
    <row r="902" spans="1:35" ht="14.25" hidden="1"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59"/>
      <c r="AE902" s="59"/>
      <c r="AF902" s="59"/>
      <c r="AG902" s="59"/>
      <c r="AH902" s="59"/>
      <c r="AI902" s="120"/>
    </row>
    <row r="903" spans="1:35" ht="14.25" hidden="1"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59"/>
      <c r="AE903" s="59"/>
      <c r="AF903" s="59"/>
      <c r="AG903" s="59"/>
      <c r="AH903" s="59"/>
      <c r="AI903" s="120"/>
    </row>
    <row r="904" spans="1:35" ht="14.25" hidden="1"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59"/>
      <c r="AE904" s="59"/>
      <c r="AF904" s="59"/>
      <c r="AG904" s="59"/>
      <c r="AH904" s="59"/>
      <c r="AI904" s="120"/>
    </row>
    <row r="905" spans="1:35" ht="14.25" hidden="1"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59"/>
      <c r="AE905" s="59"/>
      <c r="AF905" s="59"/>
      <c r="AG905" s="59"/>
      <c r="AH905" s="59"/>
      <c r="AI905" s="120"/>
    </row>
    <row r="906" spans="1:35" ht="14.25" hidden="1"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59"/>
      <c r="AE906" s="59"/>
      <c r="AF906" s="59"/>
      <c r="AG906" s="59"/>
      <c r="AH906" s="59"/>
      <c r="AI906" s="120"/>
    </row>
    <row r="907" spans="1:35" ht="14.25" hidden="1"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59"/>
      <c r="AE907" s="59"/>
      <c r="AF907" s="59"/>
      <c r="AG907" s="59"/>
      <c r="AH907" s="59"/>
      <c r="AI907" s="120"/>
    </row>
    <row r="908" spans="1:35" ht="14.25" hidden="1"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59"/>
      <c r="AE908" s="59"/>
      <c r="AF908" s="59"/>
      <c r="AG908" s="59"/>
      <c r="AH908" s="59"/>
      <c r="AI908" s="120"/>
    </row>
    <row r="909" spans="1:35" ht="14.25" hidden="1"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c r="AH909" s="59"/>
      <c r="AI909" s="120"/>
    </row>
    <row r="910" spans="1:35" ht="14.25" hidden="1"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59"/>
      <c r="AE910" s="59"/>
      <c r="AF910" s="59"/>
      <c r="AG910" s="59"/>
      <c r="AH910" s="59"/>
      <c r="AI910" s="120"/>
    </row>
    <row r="911" spans="1:35" ht="14.25" hidden="1"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120"/>
    </row>
    <row r="912" spans="1:35" ht="14.25" hidden="1"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120"/>
    </row>
    <row r="913" spans="1:35" ht="14.25" hidden="1"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c r="AH913" s="59"/>
      <c r="AI913" s="120"/>
    </row>
    <row r="914" spans="1:35" ht="14.25" hidden="1"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59"/>
      <c r="AE914" s="59"/>
      <c r="AF914" s="59"/>
      <c r="AG914" s="59"/>
      <c r="AH914" s="59"/>
      <c r="AI914" s="120"/>
    </row>
    <row r="915" spans="1:35" ht="14.25" hidden="1"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c r="AH915" s="59"/>
      <c r="AI915" s="120"/>
    </row>
    <row r="916" spans="1:35" ht="14.25" hidden="1"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59"/>
      <c r="AE916" s="59"/>
      <c r="AF916" s="59"/>
      <c r="AG916" s="59"/>
      <c r="AH916" s="59"/>
      <c r="AI916" s="120"/>
    </row>
    <row r="917" spans="1:35" ht="14.25" hidden="1"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59"/>
      <c r="AE917" s="59"/>
      <c r="AF917" s="59"/>
      <c r="AG917" s="59"/>
      <c r="AH917" s="59"/>
      <c r="AI917" s="120"/>
    </row>
    <row r="918" spans="1:35" ht="14.25" hidden="1"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c r="AH918" s="59"/>
      <c r="AI918" s="120"/>
    </row>
    <row r="919" spans="1:35" ht="14.25" hidden="1"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59"/>
      <c r="AE919" s="59"/>
      <c r="AF919" s="59"/>
      <c r="AG919" s="59"/>
      <c r="AH919" s="59"/>
      <c r="AI919" s="120"/>
    </row>
    <row r="920" spans="1:35" ht="14.25" hidden="1"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59"/>
      <c r="AE920" s="59"/>
      <c r="AF920" s="59"/>
      <c r="AG920" s="59"/>
      <c r="AH920" s="59"/>
      <c r="AI920" s="120"/>
    </row>
    <row r="921" spans="1:35" ht="14.25" hidden="1"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c r="AH921" s="59"/>
      <c r="AI921" s="120"/>
    </row>
    <row r="922" spans="1:35" ht="14.25" hidden="1"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59"/>
      <c r="AE922" s="59"/>
      <c r="AF922" s="59"/>
      <c r="AG922" s="59"/>
      <c r="AH922" s="59"/>
      <c r="AI922" s="120"/>
    </row>
    <row r="923" spans="1:35" ht="14.25" hidden="1"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120"/>
    </row>
    <row r="924" spans="1:35" ht="14.25" hidden="1"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120"/>
    </row>
    <row r="925" spans="1:35" ht="14.25" hidden="1"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c r="AH925" s="59"/>
      <c r="AI925" s="120"/>
    </row>
    <row r="926" spans="1:35" ht="14.25" hidden="1"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59"/>
      <c r="AE926" s="59"/>
      <c r="AF926" s="59"/>
      <c r="AG926" s="59"/>
      <c r="AH926" s="59"/>
      <c r="AI926" s="120"/>
    </row>
    <row r="927" spans="1:35" ht="14.25" hidden="1"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120"/>
    </row>
    <row r="928" spans="1:35" ht="14.25" hidden="1"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59"/>
      <c r="AE928" s="59"/>
      <c r="AF928" s="59"/>
      <c r="AG928" s="59"/>
      <c r="AH928" s="59"/>
      <c r="AI928" s="120"/>
    </row>
    <row r="929" spans="1:35" ht="14.25" hidden="1"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59"/>
      <c r="AE929" s="59"/>
      <c r="AF929" s="59"/>
      <c r="AG929" s="59"/>
      <c r="AH929" s="59"/>
      <c r="AI929" s="120"/>
    </row>
    <row r="930" spans="1:35" ht="14.25" hidden="1"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59"/>
      <c r="AE930" s="59"/>
      <c r="AF930" s="59"/>
      <c r="AG930" s="59"/>
      <c r="AH930" s="59"/>
      <c r="AI930" s="120"/>
    </row>
    <row r="931" spans="1:35" ht="14.25" hidden="1"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59"/>
      <c r="AE931" s="59"/>
      <c r="AF931" s="59"/>
      <c r="AG931" s="59"/>
      <c r="AH931" s="59"/>
      <c r="AI931" s="120"/>
    </row>
    <row r="932" spans="1:35" ht="14.25" hidden="1"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59"/>
      <c r="AE932" s="59"/>
      <c r="AF932" s="59"/>
      <c r="AG932" s="59"/>
      <c r="AH932" s="59"/>
      <c r="AI932" s="120"/>
    </row>
    <row r="933" spans="1:35" ht="14.25" hidden="1"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59"/>
      <c r="AE933" s="59"/>
      <c r="AF933" s="59"/>
      <c r="AG933" s="59"/>
      <c r="AH933" s="59"/>
      <c r="AI933" s="120"/>
    </row>
    <row r="934" spans="1:35" ht="14.25" hidden="1"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59"/>
      <c r="AE934" s="59"/>
      <c r="AF934" s="59"/>
      <c r="AG934" s="59"/>
      <c r="AH934" s="59"/>
      <c r="AI934" s="120"/>
    </row>
    <row r="935" spans="1:35" ht="14.25" hidden="1"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120"/>
    </row>
    <row r="936" spans="1:35" ht="14.25" hidden="1"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59"/>
      <c r="AE936" s="59"/>
      <c r="AF936" s="59"/>
      <c r="AG936" s="59"/>
      <c r="AH936" s="59"/>
      <c r="AI936" s="120"/>
    </row>
    <row r="937" spans="1:35" ht="14.25" hidden="1"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59"/>
      <c r="AE937" s="59"/>
      <c r="AF937" s="59"/>
      <c r="AG937" s="59"/>
      <c r="AH937" s="59"/>
      <c r="AI937" s="120"/>
    </row>
    <row r="938" spans="1:35" ht="14.25" hidden="1"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c r="AH938" s="59"/>
      <c r="AI938" s="120"/>
    </row>
    <row r="939" spans="1:35" ht="14.25" hidden="1"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59"/>
      <c r="AE939" s="59"/>
      <c r="AF939" s="59"/>
      <c r="AG939" s="59"/>
      <c r="AH939" s="59"/>
      <c r="AI939" s="120"/>
    </row>
    <row r="940" spans="1:35" ht="14.25" hidden="1"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c r="AH940" s="59"/>
      <c r="AI940" s="120"/>
    </row>
    <row r="941" spans="1:35" ht="14.25" hidden="1"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120"/>
    </row>
    <row r="942" spans="1:35" ht="14.25" hidden="1"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59"/>
      <c r="AE942" s="59"/>
      <c r="AF942" s="59"/>
      <c r="AG942" s="59"/>
      <c r="AH942" s="59"/>
      <c r="AI942" s="120"/>
    </row>
    <row r="943" spans="1:35" ht="14.25" hidden="1"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59"/>
      <c r="AE943" s="59"/>
      <c r="AF943" s="59"/>
      <c r="AG943" s="59"/>
      <c r="AH943" s="59"/>
      <c r="AI943" s="120"/>
    </row>
    <row r="944" spans="1:35" ht="14.25" hidden="1"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120"/>
    </row>
    <row r="945" spans="1:35" ht="14.25" hidden="1"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59"/>
      <c r="AE945" s="59"/>
      <c r="AF945" s="59"/>
      <c r="AG945" s="59"/>
      <c r="AH945" s="59"/>
      <c r="AI945" s="120"/>
    </row>
    <row r="946" spans="1:35" ht="14.25" hidden="1"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c r="AH946" s="59"/>
      <c r="AI946" s="120"/>
    </row>
    <row r="947" spans="1:35" ht="14.25" hidden="1"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c r="AH947" s="59"/>
      <c r="AI947" s="120"/>
    </row>
    <row r="948" spans="1:35" ht="14.25" hidden="1"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59"/>
      <c r="AE948" s="59"/>
      <c r="AF948" s="59"/>
      <c r="AG948" s="59"/>
      <c r="AH948" s="59"/>
      <c r="AI948" s="120"/>
    </row>
    <row r="949" spans="1:35" ht="14.25" hidden="1"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59"/>
      <c r="AE949" s="59"/>
      <c r="AF949" s="59"/>
      <c r="AG949" s="59"/>
      <c r="AH949" s="59"/>
      <c r="AI949" s="120"/>
    </row>
    <row r="950" spans="1:35" ht="14.25" hidden="1"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120"/>
    </row>
    <row r="951" spans="1:35" ht="14.25" hidden="1"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120"/>
    </row>
    <row r="952" spans="1:35" ht="14.25" hidden="1"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59"/>
      <c r="AE952" s="59"/>
      <c r="AF952" s="59"/>
      <c r="AG952" s="59"/>
      <c r="AH952" s="59"/>
      <c r="AI952" s="120"/>
    </row>
    <row r="953" spans="1:35" ht="14.25" hidden="1"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c r="AH953" s="59"/>
      <c r="AI953" s="120"/>
    </row>
    <row r="954" spans="1:35" ht="14.25" hidden="1"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59"/>
      <c r="AE954" s="59"/>
      <c r="AF954" s="59"/>
      <c r="AG954" s="59"/>
      <c r="AH954" s="59"/>
      <c r="AI954" s="120"/>
    </row>
    <row r="955" spans="1:35" ht="14.25" hidden="1"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120"/>
    </row>
    <row r="956" spans="1:35" ht="14.25" hidden="1"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120"/>
    </row>
    <row r="957" spans="1:35" ht="14.25" hidden="1"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59"/>
      <c r="AE957" s="59"/>
      <c r="AF957" s="59"/>
      <c r="AG957" s="59"/>
      <c r="AH957" s="59"/>
      <c r="AI957" s="120"/>
    </row>
    <row r="958" spans="1:35" ht="14.25" hidden="1"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59"/>
      <c r="AE958" s="59"/>
      <c r="AF958" s="59"/>
      <c r="AG958" s="59"/>
      <c r="AH958" s="59"/>
      <c r="AI958" s="120"/>
    </row>
    <row r="959" spans="1:35" ht="14.25" hidden="1"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59"/>
      <c r="AE959" s="59"/>
      <c r="AF959" s="59"/>
      <c r="AG959" s="59"/>
      <c r="AH959" s="59"/>
      <c r="AI959" s="120"/>
    </row>
    <row r="960" spans="1:35" ht="14.25" hidden="1"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59"/>
      <c r="AE960" s="59"/>
      <c r="AF960" s="59"/>
      <c r="AG960" s="59"/>
      <c r="AH960" s="59"/>
      <c r="AI960" s="120"/>
    </row>
    <row r="961" spans="1:35" ht="14.25" hidden="1"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120"/>
    </row>
    <row r="962" spans="1:35" ht="14.25" hidden="1"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59"/>
      <c r="AE962" s="59"/>
      <c r="AF962" s="59"/>
      <c r="AG962" s="59"/>
      <c r="AH962" s="59"/>
      <c r="AI962" s="120"/>
    </row>
    <row r="963" spans="1:35" ht="14.25" hidden="1"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59"/>
      <c r="AE963" s="59"/>
      <c r="AF963" s="59"/>
      <c r="AG963" s="59"/>
      <c r="AH963" s="59"/>
      <c r="AI963" s="120"/>
    </row>
    <row r="964" spans="1:35" ht="14.25" hidden="1"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59"/>
      <c r="AE964" s="59"/>
      <c r="AF964" s="59"/>
      <c r="AG964" s="59"/>
      <c r="AH964" s="59"/>
      <c r="AI964" s="120"/>
    </row>
    <row r="965" spans="1:35" ht="14.25" hidden="1"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59"/>
      <c r="AE965" s="59"/>
      <c r="AF965" s="59"/>
      <c r="AG965" s="59"/>
      <c r="AH965" s="59"/>
      <c r="AI965" s="120"/>
    </row>
    <row r="966" spans="1:35" ht="14.25" hidden="1"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c r="AD966" s="59"/>
      <c r="AE966" s="59"/>
      <c r="AF966" s="59"/>
      <c r="AG966" s="59"/>
      <c r="AH966" s="59"/>
      <c r="AI966" s="120"/>
    </row>
    <row r="967" spans="1:35" ht="14.25" hidden="1"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59"/>
      <c r="AE967" s="59"/>
      <c r="AF967" s="59"/>
      <c r="AG967" s="59"/>
      <c r="AH967" s="59"/>
      <c r="AI967" s="120"/>
    </row>
    <row r="968" spans="1:35" ht="14.25" hidden="1"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c r="AD968" s="59"/>
      <c r="AE968" s="59"/>
      <c r="AF968" s="59"/>
      <c r="AG968" s="59"/>
      <c r="AH968" s="59"/>
      <c r="AI968" s="120"/>
    </row>
    <row r="969" spans="1:35" ht="14.25" hidden="1"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120"/>
    </row>
    <row r="970" spans="1:35" ht="14.25" hidden="1"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120"/>
    </row>
    <row r="971" spans="1:35" ht="14.25" hidden="1"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120"/>
    </row>
    <row r="972" spans="1:35" ht="14.25" hidden="1"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c r="AD972" s="59"/>
      <c r="AE972" s="59"/>
      <c r="AF972" s="59"/>
      <c r="AG972" s="59"/>
      <c r="AH972" s="59"/>
      <c r="AI972" s="120"/>
    </row>
    <row r="973" spans="1:35" ht="14.25" hidden="1"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120"/>
    </row>
    <row r="974" spans="1:35" ht="14.25" hidden="1"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59"/>
      <c r="AE974" s="59"/>
      <c r="AF974" s="59"/>
      <c r="AG974" s="59"/>
      <c r="AH974" s="59"/>
      <c r="AI974" s="120"/>
    </row>
    <row r="975" spans="1:35" ht="14.25" hidden="1"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59"/>
      <c r="AE975" s="59"/>
      <c r="AF975" s="59"/>
      <c r="AG975" s="59"/>
      <c r="AH975" s="59"/>
      <c r="AI975" s="120"/>
    </row>
    <row r="976" spans="1:35" ht="14.25" hidden="1"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59"/>
      <c r="AE976" s="59"/>
      <c r="AF976" s="59"/>
      <c r="AG976" s="59"/>
      <c r="AH976" s="59"/>
      <c r="AI976" s="120"/>
    </row>
    <row r="977" spans="1:35" ht="14.25" hidden="1"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59"/>
      <c r="AE977" s="59"/>
      <c r="AF977" s="59"/>
      <c r="AG977" s="59"/>
      <c r="AH977" s="59"/>
      <c r="AI977" s="120"/>
    </row>
    <row r="978" spans="1:35" ht="14.25" hidden="1"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c r="AD978" s="59"/>
      <c r="AE978" s="59"/>
      <c r="AF978" s="59"/>
      <c r="AG978" s="59"/>
      <c r="AH978" s="59"/>
      <c r="AI978" s="120"/>
    </row>
    <row r="979" spans="1:35" ht="14.25" hidden="1"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59"/>
      <c r="AE979" s="59"/>
      <c r="AF979" s="59"/>
      <c r="AG979" s="59"/>
      <c r="AH979" s="59"/>
      <c r="AI979" s="120"/>
    </row>
    <row r="980" spans="1:35" ht="14.25" hidden="1"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c r="AD980" s="59"/>
      <c r="AE980" s="59"/>
      <c r="AF980" s="59"/>
      <c r="AG980" s="59"/>
      <c r="AH980" s="59"/>
      <c r="AI980" s="120"/>
    </row>
    <row r="981" spans="1:35" ht="14.25" hidden="1"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c r="AD981" s="59"/>
      <c r="AE981" s="59"/>
      <c r="AF981" s="59"/>
      <c r="AG981" s="59"/>
      <c r="AH981" s="59"/>
      <c r="AI981" s="120"/>
    </row>
    <row r="982" spans="1:35" ht="14.25" hidden="1"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c r="AD982" s="59"/>
      <c r="AE982" s="59"/>
      <c r="AF982" s="59"/>
      <c r="AG982" s="59"/>
      <c r="AH982" s="59"/>
      <c r="AI982" s="120"/>
    </row>
    <row r="983" spans="1:35" ht="14.25" hidden="1"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120"/>
    </row>
    <row r="984" spans="1:35" ht="14.25" hidden="1"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120"/>
    </row>
    <row r="985" spans="1:35" ht="14.25" hidden="1"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c r="AD985" s="59"/>
      <c r="AE985" s="59"/>
      <c r="AF985" s="59"/>
      <c r="AG985" s="59"/>
      <c r="AH985" s="59"/>
      <c r="AI985" s="120"/>
    </row>
    <row r="986" spans="1:35" ht="14.25" hidden="1"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c r="AD986" s="59"/>
      <c r="AE986" s="59"/>
      <c r="AF986" s="59"/>
      <c r="AG986" s="59"/>
      <c r="AH986" s="59"/>
      <c r="AI986" s="120"/>
    </row>
    <row r="987" spans="1:35" ht="14.25" hidden="1"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59"/>
      <c r="AE987" s="59"/>
      <c r="AF987" s="59"/>
      <c r="AG987" s="59"/>
      <c r="AH987" s="59"/>
      <c r="AI987" s="120"/>
    </row>
    <row r="988" spans="1:35" ht="14.25" hidden="1"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c r="AD988" s="59"/>
      <c r="AE988" s="59"/>
      <c r="AF988" s="59"/>
      <c r="AG988" s="59"/>
      <c r="AH988" s="59"/>
      <c r="AI988" s="120"/>
    </row>
    <row r="989" spans="1:35" ht="14.25" hidden="1"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59"/>
      <c r="AE989" s="59"/>
      <c r="AF989" s="59"/>
      <c r="AG989" s="59"/>
      <c r="AH989" s="59"/>
      <c r="AI989" s="120"/>
    </row>
    <row r="990" spans="1:35" ht="14.25" hidden="1"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c r="AF990" s="59"/>
      <c r="AG990" s="59"/>
      <c r="AH990" s="59"/>
      <c r="AI990" s="120"/>
    </row>
    <row r="991" spans="1:35" ht="14.25" hidden="1"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59"/>
      <c r="AE991" s="59"/>
      <c r="AF991" s="59"/>
      <c r="AG991" s="59"/>
      <c r="AH991" s="59"/>
      <c r="AI991" s="120"/>
    </row>
    <row r="992" spans="1:35" ht="15" hidden="1" customHeight="1"/>
    <row r="993" ht="15" hidden="1" customHeight="1"/>
    <row r="994" ht="15" hidden="1" customHeight="1"/>
    <row r="995" ht="15" hidden="1" customHeight="1"/>
    <row r="996" ht="15" hidden="1" customHeight="1"/>
    <row r="997" ht="15" hidden="1" customHeight="1"/>
    <row r="998" ht="15" hidden="1" customHeight="1"/>
    <row r="999" ht="15" hidden="1" customHeight="1"/>
    <row r="1000" ht="15" hidden="1" customHeight="1"/>
    <row r="1001" ht="15" hidden="1" customHeight="1"/>
    <row r="1002" ht="15" hidden="1" customHeight="1"/>
    <row r="1003" ht="15" hidden="1" customHeight="1"/>
    <row r="1004" ht="15" hidden="1" customHeight="1"/>
    <row r="1005" ht="15" hidden="1" customHeight="1"/>
    <row r="1006" ht="15" hidden="1" customHeight="1"/>
    <row r="1007" ht="15" hidden="1" customHeight="1"/>
    <row r="1008" ht="15" hidden="1" customHeight="1"/>
    <row r="1009" ht="15" hidden="1" customHeight="1"/>
    <row r="1010" ht="15" hidden="1" customHeight="1"/>
    <row r="1011" ht="15" hidden="1" customHeight="1"/>
    <row r="1012" ht="15" hidden="1" customHeight="1"/>
    <row r="1013" ht="15" hidden="1" customHeight="1"/>
    <row r="1014" ht="15" hidden="1" customHeight="1"/>
    <row r="1015" ht="15" hidden="1" customHeight="1"/>
    <row r="1016" ht="15" hidden="1" customHeight="1"/>
    <row r="1017" ht="15" hidden="1" customHeight="1"/>
    <row r="1018" ht="15" hidden="1" customHeight="1"/>
    <row r="1019" ht="15" hidden="1" customHeight="1"/>
    <row r="1020" ht="15" hidden="1" customHeight="1"/>
    <row r="1021" ht="15" hidden="1" customHeight="1"/>
    <row r="1022" ht="15" hidden="1" customHeight="1"/>
    <row r="1023" ht="15" hidden="1" customHeight="1"/>
    <row r="1024" ht="15" hidden="1" customHeight="1"/>
    <row r="1025" ht="15" hidden="1" customHeight="1"/>
    <row r="1026" ht="15" hidden="1" customHeight="1"/>
    <row r="1027" ht="15" hidden="1" customHeight="1"/>
    <row r="1028" ht="15" hidden="1" customHeight="1"/>
    <row r="1029" ht="15" hidden="1" customHeight="1"/>
    <row r="1030" ht="15" hidden="1" customHeight="1"/>
    <row r="1031" ht="15" hidden="1" customHeight="1"/>
    <row r="1032" ht="15" hidden="1" customHeight="1"/>
    <row r="1033" ht="15" hidden="1" customHeight="1"/>
    <row r="1034" ht="15" hidden="1" customHeight="1"/>
    <row r="1035" ht="15" hidden="1" customHeight="1"/>
    <row r="1036" ht="15" hidden="1" customHeight="1"/>
    <row r="1037" ht="15" hidden="1" customHeight="1"/>
    <row r="1038" ht="15" hidden="1" customHeight="1"/>
    <row r="1039" ht="15" hidden="1" customHeight="1"/>
    <row r="1040" ht="15" hidden="1" customHeight="1"/>
    <row r="1041" ht="15" hidden="1" customHeight="1"/>
    <row r="1042" ht="15" hidden="1" customHeight="1"/>
    <row r="1043" ht="15" hidden="1" customHeight="1"/>
    <row r="1044" ht="15" hidden="1" customHeight="1"/>
    <row r="1045" ht="15" hidden="1" customHeight="1"/>
    <row r="1046" ht="15" hidden="1" customHeight="1"/>
    <row r="1047" ht="15" hidden="1" customHeight="1"/>
    <row r="1048" ht="15" hidden="1" customHeight="1"/>
    <row r="1049" ht="15" hidden="1" customHeight="1"/>
    <row r="1050" ht="15" hidden="1" customHeight="1"/>
    <row r="1051" ht="15" hidden="1" customHeight="1"/>
    <row r="1052" ht="15" hidden="1" customHeight="1"/>
    <row r="1053" ht="15" hidden="1" customHeight="1"/>
    <row r="1054" ht="15" hidden="1" customHeight="1"/>
    <row r="1055" ht="15" hidden="1" customHeight="1"/>
    <row r="1056" ht="15" hidden="1" customHeight="1"/>
    <row r="1057" ht="15" hidden="1" customHeight="1"/>
    <row r="1058" ht="15" hidden="1" customHeight="1"/>
    <row r="1059" ht="15" hidden="1" customHeight="1"/>
    <row r="1060" ht="15" hidden="1" customHeight="1"/>
    <row r="1061" ht="15" hidden="1" customHeight="1"/>
    <row r="1062" ht="15" hidden="1" customHeight="1"/>
    <row r="1063" ht="15" hidden="1" customHeight="1"/>
    <row r="1064" ht="15" hidden="1" customHeight="1"/>
    <row r="1065" ht="15" hidden="1" customHeight="1"/>
    <row r="1066" ht="15" hidden="1" customHeight="1"/>
    <row r="1067" ht="15" hidden="1" customHeight="1"/>
    <row r="1068" ht="15" hidden="1" customHeight="1"/>
    <row r="1069" ht="15" hidden="1" customHeight="1"/>
    <row r="1070" ht="15" hidden="1" customHeight="1"/>
    <row r="1071" ht="15" hidden="1" customHeight="1"/>
    <row r="1072" ht="15" hidden="1" customHeight="1"/>
    <row r="1073" ht="15" hidden="1" customHeight="1"/>
    <row r="1074" ht="15" hidden="1" customHeight="1"/>
    <row r="1075" ht="15" hidden="1" customHeight="1"/>
    <row r="1076" ht="15" hidden="1" customHeight="1"/>
    <row r="1077" ht="15" hidden="1" customHeight="1"/>
    <row r="1078" ht="15" hidden="1" customHeight="1"/>
    <row r="1079" ht="15" hidden="1" customHeight="1"/>
    <row r="1080" ht="15" hidden="1" customHeight="1"/>
    <row r="1081" ht="15" hidden="1" customHeight="1"/>
    <row r="1082" ht="15" hidden="1" customHeight="1"/>
    <row r="1083" ht="15" hidden="1" customHeight="1"/>
    <row r="1084" ht="15" hidden="1" customHeight="1"/>
    <row r="1085" ht="15" hidden="1" customHeight="1"/>
    <row r="1086" ht="15" hidden="1" customHeight="1"/>
    <row r="1087" ht="15" hidden="1" customHeight="1"/>
    <row r="1088" ht="15" hidden="1" customHeight="1"/>
    <row r="1089" ht="15" hidden="1" customHeight="1"/>
    <row r="1090" ht="15" hidden="1" customHeight="1"/>
    <row r="1091" ht="15" hidden="1" customHeight="1"/>
    <row r="1092" ht="15" hidden="1" customHeight="1"/>
    <row r="1093" ht="15" hidden="1" customHeight="1"/>
    <row r="1094" ht="15" hidden="1" customHeight="1"/>
    <row r="1095" ht="15" hidden="1" customHeight="1"/>
    <row r="1096" ht="15" hidden="1" customHeight="1"/>
    <row r="1097" ht="15" hidden="1" customHeight="1"/>
    <row r="1098" ht="15" hidden="1" customHeight="1"/>
    <row r="1099" ht="15" hidden="1" customHeight="1"/>
    <row r="1100" ht="15" hidden="1" customHeight="1"/>
    <row r="1101" ht="15" hidden="1" customHeight="1"/>
    <row r="1102" ht="15" hidden="1" customHeight="1"/>
    <row r="1103" ht="15" hidden="1" customHeight="1"/>
    <row r="1104" ht="15" hidden="1" customHeight="1"/>
    <row r="1105" ht="15" hidden="1" customHeight="1"/>
    <row r="1106" ht="15" hidden="1" customHeight="1"/>
    <row r="1107" ht="15" hidden="1" customHeight="1"/>
    <row r="1108" ht="15" hidden="1" customHeight="1"/>
    <row r="1109" ht="15" hidden="1" customHeight="1"/>
    <row r="1110" ht="15" hidden="1" customHeight="1"/>
    <row r="1111" ht="15" hidden="1" customHeight="1"/>
    <row r="1112" ht="15" hidden="1" customHeight="1"/>
    <row r="1113" ht="15" hidden="1" customHeight="1"/>
    <row r="1114" ht="15" hidden="1" customHeight="1"/>
    <row r="1115" ht="15" hidden="1" customHeight="1"/>
    <row r="1116" ht="15" hidden="1" customHeight="1"/>
    <row r="1117" ht="15" hidden="1" customHeight="1"/>
    <row r="1118" ht="15" hidden="1" customHeight="1"/>
    <row r="1119" ht="15" hidden="1" customHeight="1"/>
    <row r="1120" ht="15" hidden="1" customHeight="1"/>
    <row r="1121" ht="15" hidden="1" customHeight="1"/>
    <row r="1122" ht="15" hidden="1" customHeight="1"/>
    <row r="1123" ht="15" hidden="1" customHeight="1"/>
    <row r="1124" ht="15" hidden="1" customHeight="1"/>
    <row r="1125" ht="15" hidden="1" customHeight="1"/>
    <row r="1126" ht="15" hidden="1" customHeight="1"/>
    <row r="1127" ht="15" hidden="1" customHeight="1"/>
    <row r="1128" ht="15" hidden="1" customHeight="1"/>
    <row r="1129" ht="15" hidden="1" customHeight="1"/>
    <row r="1130" ht="15" hidden="1" customHeight="1"/>
    <row r="1131" ht="15" hidden="1" customHeight="1"/>
    <row r="1132" ht="15" hidden="1" customHeight="1"/>
    <row r="1133" ht="15" hidden="1" customHeight="1"/>
    <row r="1134" ht="15" hidden="1" customHeight="1"/>
    <row r="1135" ht="15" hidden="1" customHeight="1"/>
    <row r="1136" ht="15" hidden="1" customHeight="1"/>
    <row r="1137" ht="15" hidden="1" customHeight="1"/>
    <row r="1138" ht="15" hidden="1" customHeight="1"/>
    <row r="1139" ht="15" hidden="1" customHeight="1"/>
    <row r="1140" ht="15" hidden="1" customHeight="1"/>
    <row r="1141" ht="15" hidden="1" customHeight="1"/>
    <row r="1142" ht="15" hidden="1" customHeight="1"/>
    <row r="1143" ht="15" hidden="1" customHeight="1"/>
    <row r="1144" ht="15" hidden="1" customHeight="1"/>
    <row r="1145" ht="15" hidden="1" customHeight="1"/>
    <row r="1146" ht="15" hidden="1" customHeight="1"/>
    <row r="1147" ht="15" hidden="1" customHeight="1"/>
    <row r="1148" ht="15" hidden="1" customHeight="1"/>
    <row r="1149" ht="15" hidden="1" customHeight="1"/>
    <row r="1150" ht="15" hidden="1" customHeight="1"/>
    <row r="1151" ht="15" hidden="1" customHeight="1"/>
    <row r="1152" ht="15" hidden="1" customHeight="1"/>
    <row r="1153" ht="15" hidden="1" customHeight="1"/>
    <row r="1154" ht="15" hidden="1" customHeight="1"/>
    <row r="1155" ht="15" hidden="1" customHeight="1"/>
    <row r="1156" ht="15" hidden="1" customHeight="1"/>
    <row r="1157" ht="15" hidden="1" customHeight="1"/>
    <row r="1158" ht="15" hidden="1" customHeight="1"/>
    <row r="1159" ht="15" hidden="1" customHeight="1"/>
    <row r="1160" ht="15" hidden="1" customHeight="1"/>
    <row r="1161" ht="15" hidden="1" customHeight="1"/>
    <row r="1162" ht="15" hidden="1" customHeight="1"/>
    <row r="1163" ht="15" hidden="1" customHeight="1"/>
    <row r="1164" ht="15" hidden="1" customHeight="1"/>
    <row r="1165" ht="15" hidden="1" customHeight="1"/>
    <row r="1166" ht="15" hidden="1" customHeight="1"/>
    <row r="1167" ht="15" hidden="1" customHeight="1"/>
    <row r="1168" ht="15" hidden="1" customHeight="1"/>
    <row r="1169" ht="15" hidden="1" customHeight="1"/>
    <row r="1170" ht="15" hidden="1" customHeight="1"/>
    <row r="1171" ht="15" hidden="1" customHeight="1"/>
    <row r="1172" ht="15" hidden="1" customHeight="1"/>
    <row r="1173" ht="15" hidden="1" customHeight="1"/>
    <row r="1174" ht="15" hidden="1" customHeight="1"/>
    <row r="1175" ht="15" hidden="1" customHeight="1"/>
    <row r="1176" ht="15" hidden="1" customHeight="1"/>
    <row r="1177" ht="15" hidden="1" customHeight="1"/>
    <row r="1178" ht="15" hidden="1" customHeight="1"/>
    <row r="1179" ht="15" hidden="1" customHeight="1"/>
    <row r="1180" ht="15" hidden="1" customHeight="1"/>
    <row r="1181" ht="15" hidden="1" customHeight="1"/>
    <row r="1182" ht="15" hidden="1" customHeight="1"/>
    <row r="1183" ht="15" hidden="1" customHeight="1"/>
    <row r="1184" ht="15" hidden="1" customHeight="1"/>
    <row r="1185" ht="15" hidden="1" customHeight="1"/>
    <row r="1186" ht="15" hidden="1" customHeight="1"/>
    <row r="1187" ht="15" hidden="1" customHeight="1"/>
    <row r="1188" ht="15" hidden="1" customHeight="1"/>
    <row r="1189" ht="15" hidden="1" customHeight="1"/>
    <row r="1190" ht="15" hidden="1" customHeight="1"/>
    <row r="1191" ht="15" hidden="1" customHeight="1"/>
  </sheetData>
  <mergeCells count="52">
    <mergeCell ref="AG8:AG10"/>
    <mergeCell ref="AH8:AH10"/>
    <mergeCell ref="A34:C34"/>
    <mergeCell ref="A35:C35"/>
    <mergeCell ref="AA8:AA10"/>
    <mergeCell ref="AB8:AB10"/>
    <mergeCell ref="AC8:AC10"/>
    <mergeCell ref="AD8:AD10"/>
    <mergeCell ref="AE8:AE10"/>
    <mergeCell ref="AF8:AF10"/>
    <mergeCell ref="U8:U10"/>
    <mergeCell ref="V8:V10"/>
    <mergeCell ref="W8:W10"/>
    <mergeCell ref="X8:X10"/>
    <mergeCell ref="Y8:Y10"/>
    <mergeCell ref="Z8:Z10"/>
    <mergeCell ref="I8:I10"/>
    <mergeCell ref="J8:J10"/>
    <mergeCell ref="K8:K10"/>
    <mergeCell ref="R8:R10"/>
    <mergeCell ref="S8:S10"/>
    <mergeCell ref="T8:T10"/>
    <mergeCell ref="Q7:Q10"/>
    <mergeCell ref="R7:U7"/>
    <mergeCell ref="V7:X7"/>
    <mergeCell ref="Y7:AC7"/>
    <mergeCell ref="AD7:AE7"/>
    <mergeCell ref="D8:D10"/>
    <mergeCell ref="E8:E10"/>
    <mergeCell ref="F8:F10"/>
    <mergeCell ref="G8:G10"/>
    <mergeCell ref="H8:H10"/>
    <mergeCell ref="M6:Q6"/>
    <mergeCell ref="R6:X6"/>
    <mergeCell ref="Y6:AE6"/>
    <mergeCell ref="AF6:AH7"/>
    <mergeCell ref="D7:G7"/>
    <mergeCell ref="H7:K7"/>
    <mergeCell ref="M7:M10"/>
    <mergeCell ref="N7:N10"/>
    <mergeCell ref="O7:O10"/>
    <mergeCell ref="P7:P10"/>
    <mergeCell ref="A2:G2"/>
    <mergeCell ref="A3:G3"/>
    <mergeCell ref="A4:G4"/>
    <mergeCell ref="D5:K5"/>
    <mergeCell ref="L5:Q5"/>
    <mergeCell ref="A6:A10"/>
    <mergeCell ref="B6:B10"/>
    <mergeCell ref="C6:C10"/>
    <mergeCell ref="D6:K6"/>
    <mergeCell ref="L6:L10"/>
  </mergeCells>
  <dataValidations count="2">
    <dataValidation type="list" allowBlank="1" showErrorMessage="1" sqref="B14" xr:uid="{7D9DA56E-E63F-44E2-94E8-17DC49E9F5EC}">
      <formula1>"AFAB,APECO,BCDA,BOI,CDC,CEZA,JHMC,PEZA,PHIVIDEC,PPMC,RBOI,SBMA,TIEZA,ZCSEZA"</formula1>
    </dataValidation>
    <dataValidation type="list" allowBlank="1" showErrorMessage="1" sqref="B13 B15:B29" xr:uid="{C973A1CC-692D-4E68-AD4A-DA6311B78113}">
      <formula1>"AFAB,APECO,BCDA,BOI,CDC,CEZA,JHMC,PEZA,PHIVIDEC,PPMC,RBOI,SBMA,TIEZA,ZCSEZA,Not Registered"</formula1>
    </dataValidation>
  </dataValidations>
  <hyperlinks>
    <hyperlink ref="D6" location="Google_Sheet_Link_212228286" display="Dutiable value of imports  (in PHP absolute amounts)" xr:uid="{7AE77605-05BD-45A6-B6FF-DF0214509913}"/>
    <hyperlink ref="L6" location="Google_Sheet_Link_766437328" display="Service fee for services rendered by non-residents" xr:uid="{B3FFF347-E6AD-4BA6-878C-76273C1D280C}"/>
    <hyperlink ref="M6" location="Google_Sheet_Link_2096775706" display="Value of purchases from the domestic market  (in PHP absolute amounts)" xr:uid="{6244E37F-3121-440D-8A9A-5DA60E7DA617}"/>
    <hyperlink ref="R6" location="Google_Sheet_Link_1935214256" display="Value of purchases per VAT classification (in PHP absolute amounts)" xr:uid="{50961CC4-06D6-4F63-82A5-3A6D754D37D1}"/>
    <hyperlink ref="Y6" location="Google_Sheet_Link_2001321902" display="Value of sales (in PHP absolute amounts)" xr:uid="{30BEA348-27E9-4268-9D55-32DD758E151F}"/>
    <hyperlink ref="AF6" location="Google_Sheet_Link_1208567000" display="Tax and duty relief on imports  (in PHP absolute amounts)" xr:uid="{0E5232BA-F261-476A-965B-77586110E191}"/>
  </hyperlinks>
  <pageMargins left="0.42" right="0.42" top="0.5" bottom="0.47" header="0" footer="0"/>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C67C6-7A62-4AC8-86BE-1671E22547AA}">
  <sheetPr>
    <tabColor rgb="FFFFC000"/>
    <pageSetUpPr fitToPage="1"/>
  </sheetPr>
  <dimension ref="A1:AK37"/>
  <sheetViews>
    <sheetView workbookViewId="0">
      <selection activeCell="A4" sqref="A4:F4"/>
    </sheetView>
  </sheetViews>
  <sheetFormatPr defaultColWidth="0" defaultRowHeight="0" customHeight="1" zeroHeight="1" outlineLevelRow="1"/>
  <cols>
    <col min="1" max="17" width="15.75" customWidth="1"/>
    <col min="18" max="18" width="2.25" customWidth="1"/>
    <col min="19" max="16384" width="11.25" hidden="1"/>
  </cols>
  <sheetData>
    <row r="1" spans="1:37" ht="15" customHeight="1">
      <c r="A1" s="316"/>
      <c r="B1" s="316"/>
      <c r="C1" s="316"/>
      <c r="D1" s="316"/>
      <c r="E1" s="316"/>
      <c r="F1" s="316"/>
      <c r="G1" s="292"/>
      <c r="H1" s="292"/>
      <c r="I1" s="292"/>
      <c r="J1" s="256"/>
      <c r="K1" s="256"/>
      <c r="L1" s="256"/>
      <c r="M1" s="256"/>
      <c r="N1" s="256"/>
      <c r="O1" s="256"/>
      <c r="P1" s="256"/>
      <c r="Q1" s="256"/>
      <c r="R1" s="256"/>
    </row>
    <row r="2" spans="1:37" ht="15" customHeight="1">
      <c r="A2" s="743" t="s">
        <v>580</v>
      </c>
      <c r="B2" s="776"/>
      <c r="C2" s="776"/>
      <c r="D2" s="776"/>
      <c r="E2" s="776"/>
      <c r="F2" s="776"/>
      <c r="G2" s="256"/>
      <c r="H2" s="256"/>
      <c r="I2" s="256"/>
      <c r="J2" s="256"/>
      <c r="K2" s="256"/>
      <c r="L2" s="256"/>
      <c r="M2" s="256"/>
      <c r="N2" s="256"/>
      <c r="O2" s="256"/>
      <c r="P2" s="256"/>
      <c r="Q2" s="256"/>
      <c r="R2" s="256"/>
    </row>
    <row r="3" spans="1:37" ht="21" customHeight="1">
      <c r="A3" s="743" t="s">
        <v>634</v>
      </c>
      <c r="B3" s="743"/>
      <c r="C3" s="743"/>
      <c r="D3" s="743"/>
      <c r="E3" s="743"/>
      <c r="F3" s="743"/>
      <c r="G3" s="256"/>
      <c r="H3" s="256"/>
      <c r="I3" s="256"/>
      <c r="J3" s="235"/>
      <c r="K3" s="235"/>
      <c r="L3" s="235"/>
      <c r="M3" s="235"/>
      <c r="N3" s="235"/>
      <c r="O3" s="235"/>
      <c r="P3" s="235"/>
      <c r="Q3" s="235"/>
      <c r="R3" s="256"/>
    </row>
    <row r="4" spans="1:37" ht="21">
      <c r="A4" s="743" t="s">
        <v>581</v>
      </c>
      <c r="B4" s="776"/>
      <c r="C4" s="776"/>
      <c r="D4" s="776"/>
      <c r="E4" s="776"/>
      <c r="F4" s="776"/>
      <c r="G4" s="256"/>
      <c r="H4" s="256"/>
      <c r="I4" s="256"/>
      <c r="J4" s="235"/>
      <c r="K4" s="235"/>
      <c r="L4" s="235"/>
      <c r="M4" s="235"/>
      <c r="N4" s="235"/>
      <c r="O4" s="235"/>
      <c r="P4" s="235"/>
      <c r="Q4" s="235"/>
      <c r="R4" s="256"/>
    </row>
    <row r="5" spans="1:37" ht="21">
      <c r="A5" s="317"/>
      <c r="B5" s="317"/>
      <c r="C5" s="235"/>
      <c r="D5" s="318"/>
      <c r="E5" s="318"/>
      <c r="F5" s="318"/>
      <c r="G5" s="235"/>
      <c r="H5" s="235"/>
      <c r="I5" s="235"/>
      <c r="J5" s="235"/>
      <c r="K5" s="319"/>
      <c r="L5" s="235"/>
      <c r="M5" s="235"/>
      <c r="N5" s="235"/>
      <c r="O5" s="235"/>
      <c r="P5" s="319"/>
      <c r="Q5" s="319"/>
      <c r="R5" s="256"/>
    </row>
    <row r="6" spans="1:37" ht="21" customHeight="1">
      <c r="A6" s="715" t="s">
        <v>8</v>
      </c>
      <c r="B6" s="716" t="s">
        <v>9</v>
      </c>
      <c r="C6" s="721" t="s">
        <v>21</v>
      </c>
      <c r="D6" s="624" t="s">
        <v>582</v>
      </c>
      <c r="E6" s="630" t="s">
        <v>583</v>
      </c>
      <c r="F6" s="624" t="s">
        <v>272</v>
      </c>
      <c r="G6" s="630" t="s">
        <v>584</v>
      </c>
      <c r="H6" s="624" t="s">
        <v>278</v>
      </c>
      <c r="I6" s="630" t="s">
        <v>281</v>
      </c>
      <c r="J6" s="624" t="s">
        <v>585</v>
      </c>
      <c r="K6" s="741" t="s">
        <v>586</v>
      </c>
      <c r="L6" s="718" t="s">
        <v>587</v>
      </c>
      <c r="M6" s="780"/>
      <c r="N6" s="780"/>
      <c r="O6" s="781"/>
      <c r="P6" s="741" t="s">
        <v>291</v>
      </c>
      <c r="Q6" s="744" t="s">
        <v>293</v>
      </c>
      <c r="R6" s="256"/>
    </row>
    <row r="7" spans="1:37" ht="21">
      <c r="A7" s="801"/>
      <c r="B7" s="786"/>
      <c r="C7" s="786"/>
      <c r="D7" s="786"/>
      <c r="E7" s="786"/>
      <c r="F7" s="786"/>
      <c r="G7" s="786"/>
      <c r="H7" s="786"/>
      <c r="I7" s="786"/>
      <c r="J7" s="786"/>
      <c r="K7" s="811"/>
      <c r="L7" s="745" t="s">
        <v>588</v>
      </c>
      <c r="M7" s="745" t="s">
        <v>589</v>
      </c>
      <c r="N7" s="745" t="s">
        <v>590</v>
      </c>
      <c r="O7" s="745" t="s">
        <v>591</v>
      </c>
      <c r="P7" s="786"/>
      <c r="Q7" s="790"/>
      <c r="R7" s="256"/>
    </row>
    <row r="8" spans="1:37" ht="21">
      <c r="A8" s="801"/>
      <c r="B8" s="786"/>
      <c r="C8" s="786"/>
      <c r="D8" s="786"/>
      <c r="E8" s="786"/>
      <c r="F8" s="786"/>
      <c r="G8" s="786"/>
      <c r="H8" s="786"/>
      <c r="I8" s="786"/>
      <c r="J8" s="786"/>
      <c r="K8" s="811"/>
      <c r="L8" s="802"/>
      <c r="M8" s="802"/>
      <c r="N8" s="802"/>
      <c r="O8" s="802"/>
      <c r="P8" s="786"/>
      <c r="Q8" s="790"/>
      <c r="R8" s="256"/>
    </row>
    <row r="9" spans="1:37" ht="21">
      <c r="A9" s="801"/>
      <c r="B9" s="786"/>
      <c r="C9" s="786"/>
      <c r="D9" s="786"/>
      <c r="E9" s="786"/>
      <c r="F9" s="786"/>
      <c r="G9" s="786"/>
      <c r="H9" s="786"/>
      <c r="I9" s="786"/>
      <c r="J9" s="786"/>
      <c r="K9" s="811"/>
      <c r="L9" s="802"/>
      <c r="M9" s="802"/>
      <c r="N9" s="802"/>
      <c r="O9" s="802"/>
      <c r="P9" s="786"/>
      <c r="Q9" s="790"/>
      <c r="R9" s="256"/>
    </row>
    <row r="10" spans="1:37" ht="37.5" customHeight="1">
      <c r="A10" s="804"/>
      <c r="B10" s="793"/>
      <c r="C10" s="793"/>
      <c r="D10" s="793"/>
      <c r="E10" s="793"/>
      <c r="F10" s="793"/>
      <c r="G10" s="793"/>
      <c r="H10" s="793"/>
      <c r="I10" s="793"/>
      <c r="J10" s="793"/>
      <c r="K10" s="812"/>
      <c r="L10" s="805"/>
      <c r="M10" s="805"/>
      <c r="N10" s="805"/>
      <c r="O10" s="805"/>
      <c r="P10" s="793"/>
      <c r="Q10" s="794"/>
      <c r="R10" s="256"/>
    </row>
    <row r="11" spans="1:37" ht="27">
      <c r="A11" s="223" t="s">
        <v>43</v>
      </c>
      <c r="B11" s="14"/>
      <c r="C11" s="10"/>
      <c r="D11" s="15" t="s">
        <v>592</v>
      </c>
      <c r="E11" s="16" t="s">
        <v>44</v>
      </c>
      <c r="F11" s="14" t="s">
        <v>44</v>
      </c>
      <c r="G11" s="16"/>
      <c r="H11" s="15"/>
      <c r="I11" s="16" t="s">
        <v>592</v>
      </c>
      <c r="J11" s="15"/>
      <c r="K11" s="16" t="s">
        <v>593</v>
      </c>
      <c r="L11" s="17"/>
      <c r="M11" s="17"/>
      <c r="N11" s="17"/>
      <c r="O11" s="17"/>
      <c r="P11" s="18" t="s">
        <v>594</v>
      </c>
      <c r="Q11" s="224"/>
      <c r="R11" s="256"/>
    </row>
    <row r="12" spans="1:37" ht="15.75" customHeight="1">
      <c r="A12" s="403" t="str">
        <f t="shared" ref="A12:Q12" si="0">CONCATENATE("(",MID(ADDRESS(ROW(),COLUMN()),2,SEARCH("$",ADDRESS(ROW(),COLUMN()),2)-2),")")</f>
        <v>(A)</v>
      </c>
      <c r="B12" s="404" t="str">
        <f t="shared" si="0"/>
        <v>(B)</v>
      </c>
      <c r="C12" s="405" t="str">
        <f t="shared" si="0"/>
        <v>(C)</v>
      </c>
      <c r="D12" s="404" t="str">
        <f t="shared" si="0"/>
        <v>(D)</v>
      </c>
      <c r="E12" s="405" t="str">
        <f t="shared" si="0"/>
        <v>(E)</v>
      </c>
      <c r="F12" s="404" t="str">
        <f t="shared" si="0"/>
        <v>(F)</v>
      </c>
      <c r="G12" s="405" t="str">
        <f t="shared" si="0"/>
        <v>(G)</v>
      </c>
      <c r="H12" s="404" t="str">
        <f t="shared" si="0"/>
        <v>(H)</v>
      </c>
      <c r="I12" s="405" t="str">
        <f t="shared" si="0"/>
        <v>(I)</v>
      </c>
      <c r="J12" s="404" t="str">
        <f t="shared" si="0"/>
        <v>(J)</v>
      </c>
      <c r="K12" s="405" t="str">
        <f t="shared" si="0"/>
        <v>(K)</v>
      </c>
      <c r="L12" s="406" t="str">
        <f t="shared" si="0"/>
        <v>(L)</v>
      </c>
      <c r="M12" s="404" t="str">
        <f t="shared" si="0"/>
        <v>(M)</v>
      </c>
      <c r="N12" s="406" t="str">
        <f t="shared" si="0"/>
        <v>(N)</v>
      </c>
      <c r="O12" s="404" t="str">
        <f t="shared" si="0"/>
        <v>(O)</v>
      </c>
      <c r="P12" s="405" t="str">
        <f t="shared" si="0"/>
        <v>(P)</v>
      </c>
      <c r="Q12" s="407" t="str">
        <f t="shared" si="0"/>
        <v>(Q)</v>
      </c>
      <c r="R12" s="256"/>
    </row>
    <row r="13" spans="1:37" ht="21" customHeight="1" outlineLevel="1">
      <c r="A13" s="412">
        <v>0</v>
      </c>
      <c r="B13" s="413" t="s">
        <v>52</v>
      </c>
      <c r="C13" s="414" t="s">
        <v>53</v>
      </c>
      <c r="D13" s="528" t="s">
        <v>54</v>
      </c>
      <c r="E13" s="434">
        <v>43831</v>
      </c>
      <c r="F13" s="529">
        <v>43831</v>
      </c>
      <c r="G13" s="413" t="s">
        <v>595</v>
      </c>
      <c r="H13" s="414">
        <v>3</v>
      </c>
      <c r="I13" s="430" t="s">
        <v>61</v>
      </c>
      <c r="J13" s="430" t="s">
        <v>596</v>
      </c>
      <c r="K13" s="414">
        <v>35101</v>
      </c>
      <c r="L13" s="530">
        <v>0.6</v>
      </c>
      <c r="M13" s="531">
        <v>60000</v>
      </c>
      <c r="N13" s="530">
        <v>0.4</v>
      </c>
      <c r="O13" s="531">
        <v>40000</v>
      </c>
      <c r="P13" s="532" t="s">
        <v>61</v>
      </c>
      <c r="Q13" s="533" t="s">
        <v>597</v>
      </c>
      <c r="R13" s="534"/>
      <c r="S13" s="535"/>
      <c r="T13" s="535"/>
      <c r="U13" s="535"/>
      <c r="V13" s="535"/>
      <c r="W13" s="535"/>
      <c r="X13" s="535"/>
      <c r="Y13" s="535"/>
      <c r="Z13" s="535"/>
      <c r="AA13" s="535"/>
      <c r="AB13" s="535"/>
      <c r="AC13" s="535"/>
      <c r="AD13" s="535"/>
      <c r="AE13" s="535"/>
      <c r="AF13" s="535"/>
      <c r="AG13" s="535"/>
      <c r="AH13" s="535"/>
      <c r="AI13" s="535"/>
      <c r="AJ13" s="535"/>
      <c r="AK13" s="535"/>
    </row>
    <row r="14" spans="1:37" ht="21">
      <c r="A14" s="381"/>
      <c r="B14" s="382"/>
      <c r="C14" s="383"/>
      <c r="D14" s="536"/>
      <c r="E14" s="439"/>
      <c r="F14" s="257"/>
      <c r="G14" s="182"/>
      <c r="H14" s="437"/>
      <c r="I14" s="199"/>
      <c r="J14" s="537"/>
      <c r="K14" s="538"/>
      <c r="L14" s="539"/>
      <c r="M14" s="540"/>
      <c r="N14" s="539"/>
      <c r="O14" s="540"/>
      <c r="P14" s="541"/>
      <c r="Q14" s="542"/>
      <c r="R14" s="534"/>
      <c r="S14" s="535"/>
      <c r="T14" s="535"/>
      <c r="U14" s="535"/>
      <c r="V14" s="535"/>
      <c r="W14" s="535"/>
      <c r="X14" s="535"/>
      <c r="Y14" s="535"/>
      <c r="Z14" s="535"/>
      <c r="AA14" s="535"/>
      <c r="AB14" s="535"/>
      <c r="AC14" s="535"/>
      <c r="AD14" s="535"/>
      <c r="AE14" s="535"/>
      <c r="AF14" s="535"/>
      <c r="AG14" s="535"/>
      <c r="AH14" s="535"/>
      <c r="AI14" s="535"/>
      <c r="AJ14" s="535"/>
      <c r="AK14" s="535"/>
    </row>
    <row r="15" spans="1:37" ht="21">
      <c r="A15" s="543"/>
      <c r="B15" s="382"/>
      <c r="C15" s="544"/>
      <c r="D15" s="536"/>
      <c r="E15" s="439"/>
      <c r="F15" s="257"/>
      <c r="G15" s="182"/>
      <c r="H15" s="437"/>
      <c r="I15" s="199"/>
      <c r="J15" s="199"/>
      <c r="K15" s="437"/>
      <c r="L15" s="541"/>
      <c r="M15" s="541"/>
      <c r="N15" s="541"/>
      <c r="O15" s="541"/>
      <c r="P15" s="541"/>
      <c r="Q15" s="542"/>
      <c r="R15" s="534"/>
      <c r="S15" s="535"/>
      <c r="T15" s="535"/>
      <c r="U15" s="535"/>
      <c r="V15" s="535"/>
      <c r="W15" s="535"/>
      <c r="X15" s="535"/>
      <c r="Y15" s="535"/>
      <c r="Z15" s="535"/>
      <c r="AA15" s="535"/>
      <c r="AB15" s="535"/>
      <c r="AC15" s="535"/>
      <c r="AD15" s="535"/>
      <c r="AE15" s="535"/>
      <c r="AF15" s="535"/>
      <c r="AG15" s="535"/>
      <c r="AH15" s="535"/>
      <c r="AI15" s="535"/>
      <c r="AJ15" s="535"/>
      <c r="AK15" s="535"/>
    </row>
    <row r="16" spans="1:37" ht="21">
      <c r="A16" s="420"/>
      <c r="B16" s="182"/>
      <c r="C16" s="421"/>
      <c r="D16" s="536"/>
      <c r="E16" s="439"/>
      <c r="F16" s="257"/>
      <c r="G16" s="182"/>
      <c r="H16" s="437"/>
      <c r="I16" s="199"/>
      <c r="J16" s="199"/>
      <c r="K16" s="437"/>
      <c r="L16" s="541"/>
      <c r="M16" s="541"/>
      <c r="N16" s="541"/>
      <c r="O16" s="541"/>
      <c r="P16" s="541"/>
      <c r="Q16" s="542"/>
      <c r="R16" s="534"/>
      <c r="S16" s="535"/>
      <c r="T16" s="535"/>
      <c r="U16" s="535"/>
      <c r="V16" s="535"/>
      <c r="W16" s="535"/>
      <c r="X16" s="535"/>
      <c r="Y16" s="535"/>
      <c r="Z16" s="535"/>
      <c r="AA16" s="535"/>
      <c r="AB16" s="535"/>
      <c r="AC16" s="535"/>
      <c r="AD16" s="535"/>
      <c r="AE16" s="535"/>
      <c r="AF16" s="535"/>
      <c r="AG16" s="535"/>
      <c r="AH16" s="535"/>
      <c r="AI16" s="535"/>
      <c r="AJ16" s="535"/>
      <c r="AK16" s="535"/>
    </row>
    <row r="17" spans="1:37" ht="21">
      <c r="A17" s="420"/>
      <c r="B17" s="182"/>
      <c r="C17" s="421"/>
      <c r="D17" s="536"/>
      <c r="E17" s="439"/>
      <c r="F17" s="257"/>
      <c r="G17" s="182"/>
      <c r="H17" s="437"/>
      <c r="I17" s="199"/>
      <c r="J17" s="199"/>
      <c r="K17" s="437"/>
      <c r="L17" s="541"/>
      <c r="M17" s="541"/>
      <c r="N17" s="541"/>
      <c r="O17" s="541"/>
      <c r="P17" s="541"/>
      <c r="Q17" s="542"/>
      <c r="R17" s="534"/>
      <c r="S17" s="535"/>
      <c r="T17" s="535"/>
      <c r="U17" s="535"/>
      <c r="V17" s="535"/>
      <c r="W17" s="535"/>
      <c r="X17" s="535"/>
      <c r="Y17" s="535"/>
      <c r="Z17" s="535"/>
      <c r="AA17" s="535"/>
      <c r="AB17" s="535"/>
      <c r="AC17" s="535"/>
      <c r="AD17" s="535"/>
      <c r="AE17" s="535"/>
      <c r="AF17" s="535"/>
      <c r="AG17" s="535"/>
      <c r="AH17" s="535"/>
      <c r="AI17" s="535"/>
      <c r="AJ17" s="535"/>
      <c r="AK17" s="535"/>
    </row>
    <row r="18" spans="1:37" ht="21">
      <c r="A18" s="420"/>
      <c r="B18" s="182"/>
      <c r="C18" s="421"/>
      <c r="D18" s="536"/>
      <c r="E18" s="439"/>
      <c r="F18" s="257"/>
      <c r="G18" s="182"/>
      <c r="H18" s="437"/>
      <c r="I18" s="199"/>
      <c r="J18" s="199"/>
      <c r="K18" s="437"/>
      <c r="L18" s="541"/>
      <c r="M18" s="541"/>
      <c r="N18" s="541"/>
      <c r="O18" s="541"/>
      <c r="P18" s="541"/>
      <c r="Q18" s="542"/>
      <c r="R18" s="534"/>
      <c r="S18" s="535"/>
      <c r="T18" s="535"/>
      <c r="U18" s="535"/>
      <c r="V18" s="535"/>
      <c r="W18" s="535"/>
      <c r="X18" s="535"/>
      <c r="Y18" s="535"/>
      <c r="Z18" s="535"/>
      <c r="AA18" s="535"/>
      <c r="AB18" s="535"/>
      <c r="AC18" s="535"/>
      <c r="AD18" s="535"/>
      <c r="AE18" s="535"/>
      <c r="AF18" s="535"/>
      <c r="AG18" s="535"/>
      <c r="AH18" s="535"/>
      <c r="AI18" s="535"/>
      <c r="AJ18" s="535"/>
      <c r="AK18" s="535"/>
    </row>
    <row r="19" spans="1:37" ht="21">
      <c r="A19" s="420"/>
      <c r="B19" s="182"/>
      <c r="C19" s="421"/>
      <c r="D19" s="536"/>
      <c r="E19" s="439"/>
      <c r="F19" s="257"/>
      <c r="G19" s="182"/>
      <c r="H19" s="437"/>
      <c r="I19" s="199"/>
      <c r="J19" s="199"/>
      <c r="K19" s="437"/>
      <c r="L19" s="541"/>
      <c r="M19" s="541"/>
      <c r="N19" s="541"/>
      <c r="O19" s="541"/>
      <c r="P19" s="541"/>
      <c r="Q19" s="542"/>
      <c r="R19" s="534"/>
      <c r="S19" s="535"/>
      <c r="T19" s="535"/>
      <c r="U19" s="535"/>
      <c r="V19" s="535"/>
      <c r="W19" s="535"/>
      <c r="X19" s="535"/>
      <c r="Y19" s="535"/>
      <c r="Z19" s="535"/>
      <c r="AA19" s="535"/>
      <c r="AB19" s="535"/>
      <c r="AC19" s="535"/>
      <c r="AD19" s="535"/>
      <c r="AE19" s="535"/>
      <c r="AF19" s="535"/>
      <c r="AG19" s="535"/>
      <c r="AH19" s="535"/>
      <c r="AI19" s="535"/>
      <c r="AJ19" s="535"/>
      <c r="AK19" s="535"/>
    </row>
    <row r="20" spans="1:37" ht="21">
      <c r="A20" s="420"/>
      <c r="B20" s="182"/>
      <c r="C20" s="421"/>
      <c r="D20" s="536"/>
      <c r="E20" s="439"/>
      <c r="F20" s="257"/>
      <c r="G20" s="182"/>
      <c r="H20" s="437"/>
      <c r="I20" s="199"/>
      <c r="J20" s="199"/>
      <c r="K20" s="437"/>
      <c r="L20" s="541"/>
      <c r="M20" s="541"/>
      <c r="N20" s="541"/>
      <c r="O20" s="541"/>
      <c r="P20" s="541"/>
      <c r="Q20" s="542"/>
      <c r="R20" s="534"/>
      <c r="S20" s="535"/>
      <c r="T20" s="535"/>
      <c r="U20" s="535"/>
      <c r="V20" s="535"/>
      <c r="W20" s="535"/>
      <c r="X20" s="535"/>
      <c r="Y20" s="535"/>
      <c r="Z20" s="535"/>
      <c r="AA20" s="535"/>
      <c r="AB20" s="535"/>
      <c r="AC20" s="535"/>
      <c r="AD20" s="535"/>
      <c r="AE20" s="535"/>
      <c r="AF20" s="535"/>
      <c r="AG20" s="535"/>
      <c r="AH20" s="535"/>
      <c r="AI20" s="535"/>
      <c r="AJ20" s="535"/>
      <c r="AK20" s="535"/>
    </row>
    <row r="21" spans="1:37" ht="21">
      <c r="A21" s="420"/>
      <c r="B21" s="182"/>
      <c r="C21" s="421"/>
      <c r="D21" s="536"/>
      <c r="E21" s="439"/>
      <c r="F21" s="257"/>
      <c r="G21" s="182"/>
      <c r="H21" s="437"/>
      <c r="I21" s="199"/>
      <c r="J21" s="199"/>
      <c r="K21" s="437"/>
      <c r="L21" s="541"/>
      <c r="M21" s="541"/>
      <c r="N21" s="541"/>
      <c r="O21" s="541"/>
      <c r="P21" s="541"/>
      <c r="Q21" s="542"/>
      <c r="R21" s="534"/>
      <c r="S21" s="535"/>
      <c r="T21" s="535"/>
      <c r="U21" s="535"/>
      <c r="V21" s="535"/>
      <c r="W21" s="535"/>
      <c r="X21" s="535"/>
      <c r="Y21" s="535"/>
      <c r="Z21" s="535"/>
      <c r="AA21" s="535"/>
      <c r="AB21" s="535"/>
      <c r="AC21" s="535"/>
      <c r="AD21" s="535"/>
      <c r="AE21" s="535"/>
      <c r="AF21" s="535"/>
      <c r="AG21" s="535"/>
      <c r="AH21" s="535"/>
      <c r="AI21" s="535"/>
      <c r="AJ21" s="535"/>
      <c r="AK21" s="535"/>
    </row>
    <row r="22" spans="1:37" ht="21">
      <c r="A22" s="420"/>
      <c r="B22" s="182"/>
      <c r="C22" s="421"/>
      <c r="D22" s="536"/>
      <c r="E22" s="439"/>
      <c r="F22" s="257"/>
      <c r="G22" s="182"/>
      <c r="H22" s="437"/>
      <c r="I22" s="199"/>
      <c r="J22" s="199"/>
      <c r="K22" s="437"/>
      <c r="L22" s="541"/>
      <c r="M22" s="541"/>
      <c r="N22" s="541"/>
      <c r="O22" s="541"/>
      <c r="P22" s="541"/>
      <c r="Q22" s="542"/>
      <c r="R22" s="534"/>
      <c r="S22" s="535"/>
      <c r="T22" s="535"/>
      <c r="U22" s="535"/>
      <c r="V22" s="535"/>
      <c r="W22" s="535"/>
      <c r="X22" s="535"/>
      <c r="Y22" s="535"/>
      <c r="Z22" s="535"/>
      <c r="AA22" s="535"/>
      <c r="AB22" s="535"/>
      <c r="AC22" s="535"/>
      <c r="AD22" s="535"/>
      <c r="AE22" s="535"/>
      <c r="AF22" s="535"/>
      <c r="AG22" s="535"/>
      <c r="AH22" s="535"/>
      <c r="AI22" s="535"/>
      <c r="AJ22" s="535"/>
      <c r="AK22" s="535"/>
    </row>
    <row r="23" spans="1:37" ht="21">
      <c r="A23" s="420"/>
      <c r="B23" s="182"/>
      <c r="C23" s="421"/>
      <c r="D23" s="536"/>
      <c r="E23" s="439"/>
      <c r="F23" s="257"/>
      <c r="G23" s="182"/>
      <c r="H23" s="437"/>
      <c r="I23" s="199"/>
      <c r="J23" s="199"/>
      <c r="K23" s="437"/>
      <c r="L23" s="541"/>
      <c r="M23" s="541"/>
      <c r="N23" s="541"/>
      <c r="O23" s="541"/>
      <c r="P23" s="541"/>
      <c r="Q23" s="542"/>
      <c r="R23" s="534"/>
      <c r="S23" s="535"/>
      <c r="T23" s="535"/>
      <c r="U23" s="535"/>
      <c r="V23" s="535"/>
      <c r="W23" s="535"/>
      <c r="X23" s="535"/>
      <c r="Y23" s="535"/>
      <c r="Z23" s="535"/>
      <c r="AA23" s="535"/>
      <c r="AB23" s="535"/>
      <c r="AC23" s="535"/>
      <c r="AD23" s="535"/>
      <c r="AE23" s="535"/>
      <c r="AF23" s="535"/>
      <c r="AG23" s="535"/>
      <c r="AH23" s="535"/>
      <c r="AI23" s="535"/>
      <c r="AJ23" s="535"/>
      <c r="AK23" s="535"/>
    </row>
    <row r="24" spans="1:37" ht="21">
      <c r="A24" s="420"/>
      <c r="B24" s="182"/>
      <c r="C24" s="421"/>
      <c r="D24" s="536"/>
      <c r="E24" s="439"/>
      <c r="F24" s="257"/>
      <c r="G24" s="182"/>
      <c r="H24" s="437"/>
      <c r="I24" s="199"/>
      <c r="J24" s="199"/>
      <c r="K24" s="437"/>
      <c r="L24" s="541"/>
      <c r="M24" s="541"/>
      <c r="N24" s="541"/>
      <c r="O24" s="541"/>
      <c r="P24" s="541"/>
      <c r="Q24" s="542"/>
      <c r="R24" s="534"/>
      <c r="S24" s="535"/>
      <c r="T24" s="535"/>
      <c r="U24" s="535"/>
      <c r="V24" s="535"/>
      <c r="W24" s="535"/>
      <c r="X24" s="535"/>
      <c r="Y24" s="535"/>
      <c r="Z24" s="535"/>
      <c r="AA24" s="535"/>
      <c r="AB24" s="535"/>
      <c r="AC24" s="535"/>
      <c r="AD24" s="535"/>
      <c r="AE24" s="535"/>
      <c r="AF24" s="535"/>
      <c r="AG24" s="535"/>
      <c r="AH24" s="535"/>
      <c r="AI24" s="535"/>
      <c r="AJ24" s="535"/>
      <c r="AK24" s="535"/>
    </row>
    <row r="25" spans="1:37" ht="21">
      <c r="A25" s="420"/>
      <c r="B25" s="182"/>
      <c r="C25" s="421"/>
      <c r="D25" s="536"/>
      <c r="E25" s="439"/>
      <c r="F25" s="257"/>
      <c r="G25" s="182"/>
      <c r="H25" s="437"/>
      <c r="I25" s="199"/>
      <c r="J25" s="199"/>
      <c r="K25" s="437"/>
      <c r="L25" s="541"/>
      <c r="M25" s="541"/>
      <c r="N25" s="541"/>
      <c r="O25" s="541"/>
      <c r="P25" s="541"/>
      <c r="Q25" s="542"/>
      <c r="R25" s="534"/>
      <c r="S25" s="535"/>
      <c r="T25" s="535"/>
      <c r="U25" s="535"/>
      <c r="V25" s="535"/>
      <c r="W25" s="535"/>
      <c r="X25" s="535"/>
      <c r="Y25" s="535"/>
      <c r="Z25" s="535"/>
      <c r="AA25" s="535"/>
      <c r="AB25" s="535"/>
      <c r="AC25" s="535"/>
      <c r="AD25" s="535"/>
      <c r="AE25" s="535"/>
      <c r="AF25" s="535"/>
      <c r="AG25" s="535"/>
      <c r="AH25" s="535"/>
      <c r="AI25" s="535"/>
      <c r="AJ25" s="535"/>
      <c r="AK25" s="535"/>
    </row>
    <row r="26" spans="1:37" ht="21">
      <c r="A26" s="420"/>
      <c r="B26" s="182"/>
      <c r="C26" s="421"/>
      <c r="D26" s="536"/>
      <c r="E26" s="439"/>
      <c r="F26" s="257"/>
      <c r="G26" s="182"/>
      <c r="H26" s="437"/>
      <c r="I26" s="199"/>
      <c r="J26" s="199"/>
      <c r="K26" s="437"/>
      <c r="L26" s="541"/>
      <c r="M26" s="541"/>
      <c r="N26" s="541"/>
      <c r="O26" s="541"/>
      <c r="P26" s="541"/>
      <c r="Q26" s="542"/>
      <c r="R26" s="534"/>
      <c r="S26" s="535"/>
      <c r="T26" s="535"/>
      <c r="U26" s="535"/>
      <c r="V26" s="535"/>
      <c r="W26" s="535"/>
      <c r="X26" s="535"/>
      <c r="Y26" s="535"/>
      <c r="Z26" s="535"/>
      <c r="AA26" s="535"/>
      <c r="AB26" s="535"/>
      <c r="AC26" s="535"/>
      <c r="AD26" s="535"/>
      <c r="AE26" s="535"/>
      <c r="AF26" s="535"/>
      <c r="AG26" s="535"/>
      <c r="AH26" s="535"/>
      <c r="AI26" s="535"/>
      <c r="AJ26" s="535"/>
      <c r="AK26" s="535"/>
    </row>
    <row r="27" spans="1:37" ht="21">
      <c r="A27" s="420"/>
      <c r="B27" s="182"/>
      <c r="C27" s="421"/>
      <c r="D27" s="536"/>
      <c r="E27" s="439"/>
      <c r="F27" s="257"/>
      <c r="G27" s="182"/>
      <c r="H27" s="437"/>
      <c r="I27" s="199"/>
      <c r="J27" s="199"/>
      <c r="K27" s="437"/>
      <c r="L27" s="541"/>
      <c r="M27" s="541"/>
      <c r="N27" s="541"/>
      <c r="O27" s="541"/>
      <c r="P27" s="541"/>
      <c r="Q27" s="542"/>
      <c r="R27" s="534"/>
      <c r="S27" s="535"/>
      <c r="T27" s="535"/>
      <c r="U27" s="535"/>
      <c r="V27" s="535"/>
      <c r="W27" s="535"/>
      <c r="X27" s="535"/>
      <c r="Y27" s="535"/>
      <c r="Z27" s="535"/>
      <c r="AA27" s="535"/>
      <c r="AB27" s="535"/>
      <c r="AC27" s="535"/>
      <c r="AD27" s="535"/>
      <c r="AE27" s="535"/>
      <c r="AF27" s="535"/>
      <c r="AG27" s="535"/>
      <c r="AH27" s="535"/>
      <c r="AI27" s="535"/>
      <c r="AJ27" s="535"/>
      <c r="AK27" s="535"/>
    </row>
    <row r="28" spans="1:37" ht="21">
      <c r="A28" s="420"/>
      <c r="B28" s="182"/>
      <c r="C28" s="421"/>
      <c r="D28" s="536"/>
      <c r="E28" s="439"/>
      <c r="F28" s="257"/>
      <c r="G28" s="182"/>
      <c r="H28" s="437"/>
      <c r="I28" s="199"/>
      <c r="J28" s="199"/>
      <c r="K28" s="437"/>
      <c r="L28" s="541"/>
      <c r="M28" s="541"/>
      <c r="N28" s="541"/>
      <c r="O28" s="541"/>
      <c r="P28" s="541"/>
      <c r="Q28" s="542"/>
      <c r="R28" s="534"/>
      <c r="S28" s="535"/>
      <c r="T28" s="535"/>
      <c r="U28" s="535"/>
      <c r="V28" s="535"/>
      <c r="W28" s="535"/>
      <c r="X28" s="535"/>
      <c r="Y28" s="535"/>
      <c r="Z28" s="535"/>
      <c r="AA28" s="535"/>
      <c r="AB28" s="535"/>
      <c r="AC28" s="535"/>
      <c r="AD28" s="535"/>
      <c r="AE28" s="535"/>
      <c r="AF28" s="535"/>
      <c r="AG28" s="535"/>
      <c r="AH28" s="535"/>
      <c r="AI28" s="535"/>
      <c r="AJ28" s="535"/>
      <c r="AK28" s="535"/>
    </row>
    <row r="29" spans="1:37" ht="21" hidden="1">
      <c r="A29" s="420"/>
      <c r="B29" s="182"/>
      <c r="C29" s="421"/>
      <c r="D29" s="536"/>
      <c r="E29" s="439"/>
      <c r="F29" s="257"/>
      <c r="G29" s="182"/>
      <c r="H29" s="437"/>
      <c r="I29" s="199"/>
      <c r="J29" s="199"/>
      <c r="K29" s="437"/>
      <c r="L29" s="541"/>
      <c r="M29" s="541"/>
      <c r="N29" s="541"/>
      <c r="O29" s="541"/>
      <c r="P29" s="541"/>
      <c r="Q29" s="542"/>
      <c r="R29" s="534"/>
      <c r="S29" s="535"/>
      <c r="T29" s="535"/>
      <c r="U29" s="535"/>
      <c r="V29" s="535"/>
      <c r="W29" s="535"/>
      <c r="X29" s="535"/>
      <c r="Y29" s="535"/>
      <c r="Z29" s="535"/>
      <c r="AA29" s="535"/>
      <c r="AB29" s="535"/>
      <c r="AC29" s="535"/>
      <c r="AD29" s="535"/>
      <c r="AE29" s="535"/>
      <c r="AF29" s="535"/>
      <c r="AG29" s="535"/>
      <c r="AH29" s="535"/>
      <c r="AI29" s="535"/>
      <c r="AJ29" s="535"/>
      <c r="AK29" s="535"/>
    </row>
    <row r="30" spans="1:37" ht="21">
      <c r="A30" s="545"/>
      <c r="B30" s="546"/>
      <c r="C30" s="547"/>
      <c r="D30" s="548"/>
      <c r="E30" s="549"/>
      <c r="F30" s="550"/>
      <c r="G30" s="551"/>
      <c r="H30" s="552"/>
      <c r="I30" s="553"/>
      <c r="J30" s="553"/>
      <c r="K30" s="552"/>
      <c r="L30" s="554"/>
      <c r="M30" s="554"/>
      <c r="N30" s="554"/>
      <c r="O30" s="554"/>
      <c r="P30" s="554"/>
      <c r="Q30" s="555"/>
      <c r="R30" s="534"/>
      <c r="S30" s="535"/>
      <c r="T30" s="535"/>
      <c r="U30" s="535"/>
      <c r="V30" s="535"/>
      <c r="W30" s="535"/>
      <c r="X30" s="535"/>
      <c r="Y30" s="535"/>
      <c r="Z30" s="535"/>
      <c r="AA30" s="535"/>
      <c r="AB30" s="535"/>
      <c r="AC30" s="535"/>
      <c r="AD30" s="535"/>
      <c r="AE30" s="535"/>
      <c r="AF30" s="535"/>
      <c r="AG30" s="535"/>
      <c r="AH30" s="535"/>
      <c r="AI30" s="535"/>
      <c r="AJ30" s="535"/>
      <c r="AK30" s="535"/>
    </row>
    <row r="31" spans="1:37" ht="21">
      <c r="A31" s="119"/>
      <c r="B31" s="119"/>
      <c r="C31" s="119"/>
      <c r="D31" s="119"/>
      <c r="E31" s="119"/>
      <c r="F31" s="119"/>
      <c r="G31" s="119"/>
      <c r="H31" s="119"/>
      <c r="I31" s="119"/>
      <c r="J31" s="119"/>
      <c r="K31" s="119"/>
      <c r="L31" s="119"/>
      <c r="M31" s="119"/>
      <c r="N31" s="119"/>
      <c r="O31" s="119"/>
      <c r="P31" s="119"/>
      <c r="Q31" s="119"/>
      <c r="R31" s="256"/>
    </row>
    <row r="32" spans="1:37" ht="21">
      <c r="A32" s="119"/>
      <c r="B32" s="119"/>
      <c r="C32" s="119"/>
      <c r="D32" s="119"/>
      <c r="E32" s="119"/>
      <c r="F32" s="119"/>
      <c r="G32" s="119"/>
      <c r="H32" s="119"/>
      <c r="I32" s="119"/>
      <c r="J32" s="119"/>
      <c r="K32" s="119"/>
      <c r="L32" s="119"/>
      <c r="M32" s="119"/>
      <c r="N32" s="119"/>
      <c r="O32" s="119"/>
      <c r="P32" s="119"/>
      <c r="Q32" s="119"/>
      <c r="R32" s="256"/>
    </row>
    <row r="33" spans="1:18" ht="21">
      <c r="A33" s="305" t="s">
        <v>65</v>
      </c>
      <c r="B33" s="305"/>
      <c r="C33" s="306"/>
      <c r="D33" s="119"/>
      <c r="E33" s="119"/>
      <c r="F33" s="119"/>
      <c r="G33" s="119"/>
      <c r="H33" s="119"/>
      <c r="I33" s="119"/>
      <c r="J33" s="119"/>
      <c r="K33" s="119"/>
      <c r="L33" s="119"/>
      <c r="M33" s="119"/>
      <c r="N33" s="119"/>
      <c r="O33" s="119"/>
      <c r="P33" s="119"/>
      <c r="Q33" s="119"/>
      <c r="R33" s="256"/>
    </row>
    <row r="34" spans="1:18" ht="21">
      <c r="A34" s="742"/>
      <c r="B34" s="787"/>
      <c r="C34" s="788"/>
      <c r="D34" s="320"/>
      <c r="E34" s="320"/>
      <c r="F34" s="320"/>
      <c r="G34" s="320"/>
      <c r="H34" s="235"/>
      <c r="I34" s="235"/>
      <c r="J34" s="235"/>
      <c r="K34" s="235"/>
      <c r="L34" s="235"/>
      <c r="M34" s="235"/>
      <c r="N34" s="235"/>
      <c r="O34" s="235"/>
      <c r="P34" s="235"/>
      <c r="Q34" s="235"/>
      <c r="R34" s="256"/>
    </row>
    <row r="35" spans="1:18" ht="21">
      <c r="A35" s="742"/>
      <c r="B35" s="787"/>
      <c r="C35" s="788"/>
      <c r="D35" s="321"/>
      <c r="E35" s="321"/>
      <c r="F35" s="321"/>
      <c r="G35" s="321"/>
      <c r="H35" s="321"/>
      <c r="I35" s="321"/>
      <c r="J35" s="235"/>
      <c r="K35" s="235"/>
      <c r="L35" s="235"/>
      <c r="M35" s="235"/>
      <c r="N35" s="235"/>
      <c r="O35" s="235"/>
      <c r="P35" s="235"/>
      <c r="Q35" s="235"/>
      <c r="R35" s="256"/>
    </row>
    <row r="36" spans="1:18" ht="21">
      <c r="A36" s="235"/>
      <c r="B36" s="235"/>
      <c r="C36" s="321"/>
      <c r="D36" s="321"/>
      <c r="E36" s="321"/>
      <c r="F36" s="321"/>
      <c r="G36" s="321"/>
      <c r="H36" s="321"/>
      <c r="I36" s="321"/>
      <c r="J36" s="235"/>
      <c r="K36" s="235"/>
      <c r="L36" s="235"/>
      <c r="M36" s="235"/>
      <c r="N36" s="235"/>
      <c r="O36" s="235"/>
      <c r="P36" s="235"/>
      <c r="Q36" s="235"/>
      <c r="R36" s="256"/>
    </row>
    <row r="37" spans="1:18" ht="21">
      <c r="A37" s="235"/>
      <c r="B37" s="235"/>
      <c r="C37" s="321"/>
      <c r="D37" s="321"/>
      <c r="E37" s="321"/>
      <c r="F37" s="321"/>
      <c r="G37" s="321"/>
      <c r="H37" s="321"/>
      <c r="I37" s="321"/>
      <c r="J37" s="235"/>
      <c r="K37" s="235"/>
      <c r="L37" s="235"/>
      <c r="M37" s="235"/>
      <c r="N37" s="235"/>
      <c r="O37" s="235"/>
      <c r="P37" s="235"/>
      <c r="Q37" s="235"/>
      <c r="R37" s="256"/>
    </row>
  </sheetData>
  <mergeCells count="23">
    <mergeCell ref="A34:C34"/>
    <mergeCell ref="A35:C35"/>
    <mergeCell ref="P6:P10"/>
    <mergeCell ref="Q6:Q10"/>
    <mergeCell ref="L7:L10"/>
    <mergeCell ref="M7:M10"/>
    <mergeCell ref="N7:N10"/>
    <mergeCell ref="O7:O10"/>
    <mergeCell ref="G6:G10"/>
    <mergeCell ref="H6:H10"/>
    <mergeCell ref="I6:I10"/>
    <mergeCell ref="J6:J10"/>
    <mergeCell ref="K6:K10"/>
    <mergeCell ref="L6:O6"/>
    <mergeCell ref="A2:F2"/>
    <mergeCell ref="A3:F3"/>
    <mergeCell ref="A4:F4"/>
    <mergeCell ref="A6:A10"/>
    <mergeCell ref="B6:B10"/>
    <mergeCell ref="C6:C10"/>
    <mergeCell ref="D6:D10"/>
    <mergeCell ref="E6:E10"/>
    <mergeCell ref="F6:F10"/>
  </mergeCells>
  <dataValidations count="2">
    <dataValidation type="list" allowBlank="1" showErrorMessage="1" sqref="B13:B30" xr:uid="{B4983392-4459-493F-90BD-EED480253D7A}">
      <formula1>"AFAB,APECO,BCDA,BOI,CDC,CEZA,JHMC,PEZA,PHIVIDEC,PPMC,RBOI,SBMA,TIEZA,ZCSEZA,Not Registered"</formula1>
    </dataValidation>
    <dataValidation type="custom" allowBlank="1" showDropDown="1" sqref="E13:F30" xr:uid="{8DD1A328-9D50-4731-8AE2-BE67A804C6BC}">
      <formula1>OR(NOT(ISERROR(DATEVALUE(E13))), AND(ISNUMBER(E13), LEFT(CELL("format", E13))="D"))</formula1>
    </dataValidation>
  </dataValidations>
  <hyperlinks>
    <hyperlink ref="D6" location="Google_Sheet_Link_1510988001" display="CETI No._x000a_(COR or CRTE_x000a_if CETI is not yet available)" xr:uid="{7284DB63-E9AF-4C4B-A5E2-6A8CBDD32942}"/>
    <hyperlink ref="E6" location="Google_Sheet_Link_1903190592" display="Registration date of activity" xr:uid="{D31BD603-F4A3-429C-95FE-A8BD295F7B8C}"/>
    <hyperlink ref="F6" location="Google_Sheet_Link_886836731" display="Date of start of commercial operations" xr:uid="{ECBB69C1-53C5-4A43-8E21-24449F1F4ADF}"/>
    <hyperlink ref="G6" location="Google_Sheet_Link_268170062" display="Registered address of the project" xr:uid="{F30D3D13-A6E8-44DB-AF2C-FD4DF49497FC}"/>
    <hyperlink ref="H6" location="Google_Sheet_Link_1475605193" display="RDO" xr:uid="{6A04341C-D473-4116-AC84-CAA63165D58A}"/>
    <hyperlink ref="I6" location="Google_Sheet_Link_1093885948" display="Zone location" xr:uid="{399CBA27-654E-466E-8C29-553B0637D261}"/>
    <hyperlink ref="J6" location="Google_Sheet_Link_173170420" display="Registered activities/ Actual activities" xr:uid="{8D8BA18E-C01B-440B-AA4F-0F64CBD7132B}"/>
    <hyperlink ref="K6" location="Google_Sheet_Link_508325260" display="Phil. Standard Industry Classification (PSIC) Code" xr:uid="{7AF5D68D-A5E5-4D54-A864-5A322A56E38D}"/>
    <hyperlink ref="L6" location="Google_Sheet_Link_283632446" display="Nationality (if shareholding cannot be allocated, just designate one activity)" xr:uid="{D72EFFBE-CC11-408B-A7D5-26A14884C695}"/>
    <hyperlink ref="P6" location="Google_Sheet_Link_320985761" display="IPP Classification" xr:uid="{31295593-0108-412C-9EC5-565F6DC978F4}"/>
    <hyperlink ref="Q6" location="Google_Sheet_Link_2077757736" display="Remarks" xr:uid="{DE301323-5EAC-4D55-9BA4-C8745F85F699}"/>
  </hyperlinks>
  <pageMargins left="0.42" right="0.42" top="0.5" bottom="0.47" header="0" footer="0"/>
  <pageSetup paperSize="9"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8349A-E897-4C8A-8EF2-A1DA53F4C4E3}">
  <sheetPr>
    <tabColor rgb="FFFFC000"/>
    <pageSetUpPr fitToPage="1"/>
  </sheetPr>
  <dimension ref="A1:AD37"/>
  <sheetViews>
    <sheetView workbookViewId="0">
      <selection activeCell="A4" sqref="A4:G4"/>
    </sheetView>
  </sheetViews>
  <sheetFormatPr defaultColWidth="0" defaultRowHeight="0" customHeight="1" zeroHeight="1" outlineLevelRow="1"/>
  <cols>
    <col min="1" max="18" width="15.75" style="32" customWidth="1"/>
    <col min="19" max="19" width="2.25" style="32" customWidth="1"/>
    <col min="20" max="16384" width="11.25" style="32" hidden="1"/>
  </cols>
  <sheetData>
    <row r="1" spans="1:30" ht="15.75">
      <c r="A1" s="302"/>
      <c r="B1" s="302"/>
      <c r="C1" s="302"/>
      <c r="D1" s="302"/>
      <c r="E1" s="303"/>
      <c r="F1" s="119"/>
      <c r="G1" s="119"/>
      <c r="H1" s="119"/>
      <c r="I1" s="119"/>
      <c r="J1" s="322"/>
      <c r="K1" s="322"/>
      <c r="L1" s="322"/>
      <c r="M1" s="322"/>
      <c r="N1" s="322"/>
      <c r="O1" s="322"/>
      <c r="P1" s="322"/>
      <c r="Q1" s="322"/>
      <c r="R1" s="322"/>
      <c r="S1" s="322"/>
    </row>
    <row r="2" spans="1:30" ht="15" customHeight="1">
      <c r="A2" s="714" t="s">
        <v>598</v>
      </c>
      <c r="B2" s="767"/>
      <c r="C2" s="767"/>
      <c r="D2" s="767"/>
      <c r="E2" s="767"/>
      <c r="F2" s="767"/>
      <c r="G2" s="767"/>
      <c r="H2" s="120"/>
      <c r="I2" s="120"/>
      <c r="J2" s="120"/>
      <c r="K2" s="120"/>
      <c r="L2" s="120"/>
      <c r="M2" s="120"/>
      <c r="N2" s="120"/>
      <c r="O2" s="120"/>
      <c r="P2" s="120"/>
      <c r="Q2" s="120"/>
      <c r="R2" s="120"/>
      <c r="S2" s="322"/>
    </row>
    <row r="3" spans="1:30" ht="15" customHeight="1">
      <c r="A3" s="714" t="s">
        <v>634</v>
      </c>
      <c r="B3" s="767"/>
      <c r="C3" s="767"/>
      <c r="D3" s="767"/>
      <c r="E3" s="767"/>
      <c r="F3" s="767"/>
      <c r="G3" s="767"/>
      <c r="H3" s="120"/>
      <c r="I3" s="120"/>
      <c r="J3" s="120"/>
      <c r="K3" s="120"/>
      <c r="L3" s="120"/>
      <c r="M3" s="120"/>
      <c r="N3" s="120"/>
      <c r="O3" s="322"/>
      <c r="P3" s="322"/>
      <c r="Q3" s="120"/>
      <c r="R3" s="120"/>
      <c r="S3" s="322"/>
    </row>
    <row r="4" spans="1:30" ht="15.75">
      <c r="A4" s="714" t="s">
        <v>599</v>
      </c>
      <c r="B4" s="767"/>
      <c r="C4" s="767"/>
      <c r="D4" s="767"/>
      <c r="E4" s="767"/>
      <c r="F4" s="767"/>
      <c r="G4" s="767"/>
      <c r="H4" s="119"/>
      <c r="I4" s="119"/>
      <c r="J4" s="119"/>
      <c r="K4" s="119"/>
      <c r="L4" s="119"/>
      <c r="M4" s="119"/>
      <c r="N4" s="119"/>
      <c r="O4" s="119"/>
      <c r="P4" s="119"/>
      <c r="Q4" s="119"/>
      <c r="R4" s="119"/>
      <c r="S4" s="322"/>
    </row>
    <row r="5" spans="1:30" ht="15.75">
      <c r="A5" s="313"/>
      <c r="B5" s="313"/>
      <c r="C5" s="119"/>
      <c r="D5" s="119"/>
      <c r="E5" s="303"/>
      <c r="F5" s="119"/>
      <c r="G5" s="44"/>
      <c r="H5" s="119"/>
      <c r="I5" s="119"/>
      <c r="J5" s="119"/>
      <c r="K5" s="119"/>
      <c r="L5" s="119"/>
      <c r="M5" s="119"/>
      <c r="N5" s="119"/>
      <c r="O5" s="119"/>
      <c r="P5" s="119"/>
      <c r="Q5" s="119"/>
      <c r="R5" s="119"/>
      <c r="S5" s="322"/>
    </row>
    <row r="6" spans="1:30" ht="48" customHeight="1">
      <c r="A6" s="715" t="s">
        <v>8</v>
      </c>
      <c r="B6" s="716" t="s">
        <v>9</v>
      </c>
      <c r="C6" s="721" t="s">
        <v>21</v>
      </c>
      <c r="D6" s="747" t="s">
        <v>600</v>
      </c>
      <c r="E6" s="781"/>
      <c r="F6" s="630" t="s">
        <v>601</v>
      </c>
      <c r="G6" s="747" t="s">
        <v>602</v>
      </c>
      <c r="H6" s="781"/>
      <c r="I6" s="629" t="s">
        <v>603</v>
      </c>
      <c r="J6" s="780"/>
      <c r="K6" s="780"/>
      <c r="L6" s="780"/>
      <c r="M6" s="780"/>
      <c r="N6" s="726" t="s">
        <v>603</v>
      </c>
      <c r="O6" s="780"/>
      <c r="P6" s="780"/>
      <c r="Q6" s="780"/>
      <c r="R6" s="782"/>
      <c r="S6" s="322"/>
    </row>
    <row r="7" spans="1:30" ht="15.75">
      <c r="A7" s="801"/>
      <c r="B7" s="786"/>
      <c r="C7" s="786"/>
      <c r="D7" s="746" t="s">
        <v>604</v>
      </c>
      <c r="E7" s="746" t="s">
        <v>605</v>
      </c>
      <c r="F7" s="786"/>
      <c r="G7" s="746" t="s">
        <v>606</v>
      </c>
      <c r="H7" s="746" t="s">
        <v>607</v>
      </c>
      <c r="I7" s="620" t="s">
        <v>608</v>
      </c>
      <c r="J7" s="620" t="s">
        <v>609</v>
      </c>
      <c r="K7" s="620" t="s">
        <v>610</v>
      </c>
      <c r="L7" s="620" t="s">
        <v>611</v>
      </c>
      <c r="M7" s="620" t="s">
        <v>612</v>
      </c>
      <c r="N7" s="620" t="s">
        <v>613</v>
      </c>
      <c r="O7" s="620" t="s">
        <v>614</v>
      </c>
      <c r="P7" s="620" t="s">
        <v>615</v>
      </c>
      <c r="Q7" s="620" t="s">
        <v>616</v>
      </c>
      <c r="R7" s="748" t="s">
        <v>617</v>
      </c>
      <c r="S7" s="322"/>
    </row>
    <row r="8" spans="1:30" ht="15.75">
      <c r="A8" s="801"/>
      <c r="B8" s="786"/>
      <c r="C8" s="786"/>
      <c r="D8" s="786"/>
      <c r="E8" s="786"/>
      <c r="F8" s="786"/>
      <c r="G8" s="786"/>
      <c r="H8" s="786"/>
      <c r="I8" s="786"/>
      <c r="J8" s="786"/>
      <c r="K8" s="786"/>
      <c r="L8" s="786"/>
      <c r="M8" s="786"/>
      <c r="N8" s="786"/>
      <c r="O8" s="786"/>
      <c r="P8" s="786"/>
      <c r="Q8" s="786"/>
      <c r="R8" s="790"/>
      <c r="S8" s="322"/>
    </row>
    <row r="9" spans="1:30" ht="15.75">
      <c r="A9" s="801"/>
      <c r="B9" s="786"/>
      <c r="C9" s="786"/>
      <c r="D9" s="786"/>
      <c r="E9" s="786"/>
      <c r="F9" s="786"/>
      <c r="G9" s="786"/>
      <c r="H9" s="786"/>
      <c r="I9" s="786"/>
      <c r="J9" s="786"/>
      <c r="K9" s="786"/>
      <c r="L9" s="786"/>
      <c r="M9" s="786"/>
      <c r="N9" s="786"/>
      <c r="O9" s="786"/>
      <c r="P9" s="786"/>
      <c r="Q9" s="786"/>
      <c r="R9" s="790"/>
      <c r="S9" s="322"/>
    </row>
    <row r="10" spans="1:30" ht="42" customHeight="1">
      <c r="A10" s="801"/>
      <c r="B10" s="786"/>
      <c r="C10" s="793"/>
      <c r="D10" s="786"/>
      <c r="E10" s="786"/>
      <c r="F10" s="793"/>
      <c r="G10" s="786"/>
      <c r="H10" s="786"/>
      <c r="I10" s="786"/>
      <c r="J10" s="786"/>
      <c r="K10" s="786"/>
      <c r="L10" s="786"/>
      <c r="M10" s="786"/>
      <c r="N10" s="786"/>
      <c r="O10" s="786"/>
      <c r="P10" s="786"/>
      <c r="Q10" s="786"/>
      <c r="R10" s="790"/>
      <c r="S10" s="322"/>
    </row>
    <row r="11" spans="1:30" ht="15.75">
      <c r="A11" s="192" t="s">
        <v>43</v>
      </c>
      <c r="B11" s="79"/>
      <c r="C11" s="84"/>
      <c r="D11" s="79"/>
      <c r="E11" s="79"/>
      <c r="F11" s="84"/>
      <c r="G11" s="79"/>
      <c r="H11" s="79"/>
      <c r="I11" s="84"/>
      <c r="J11" s="84"/>
      <c r="K11" s="84"/>
      <c r="L11" s="84"/>
      <c r="M11" s="84"/>
      <c r="N11" s="84"/>
      <c r="O11" s="84"/>
      <c r="P11" s="84"/>
      <c r="Q11" s="84"/>
      <c r="R11" s="220"/>
      <c r="S11" s="322"/>
    </row>
    <row r="12" spans="1:30" ht="15.75">
      <c r="A12" s="221" t="str">
        <f t="shared" ref="A12:R12" si="0">CONCATENATE("(",MID(ADDRESS(ROW(),COLUMN()),2,SEARCH("$",ADDRESS(ROW(),COLUMN()),2)-2),")")</f>
        <v>(A)</v>
      </c>
      <c r="B12" s="85" t="str">
        <f t="shared" si="0"/>
        <v>(B)</v>
      </c>
      <c r="C12" s="86" t="str">
        <f t="shared" si="0"/>
        <v>(C)</v>
      </c>
      <c r="D12" s="85" t="str">
        <f t="shared" si="0"/>
        <v>(D)</v>
      </c>
      <c r="E12" s="85" t="str">
        <f t="shared" si="0"/>
        <v>(E)</v>
      </c>
      <c r="F12" s="86" t="str">
        <f t="shared" si="0"/>
        <v>(F)</v>
      </c>
      <c r="G12" s="85" t="str">
        <f t="shared" si="0"/>
        <v>(G)</v>
      </c>
      <c r="H12" s="85" t="str">
        <f t="shared" si="0"/>
        <v>(H)</v>
      </c>
      <c r="I12" s="86" t="str">
        <f t="shared" si="0"/>
        <v>(I)</v>
      </c>
      <c r="J12" s="86" t="str">
        <f t="shared" si="0"/>
        <v>(J)</v>
      </c>
      <c r="K12" s="86" t="str">
        <f t="shared" si="0"/>
        <v>(K)</v>
      </c>
      <c r="L12" s="86" t="str">
        <f t="shared" si="0"/>
        <v>(L)</v>
      </c>
      <c r="M12" s="86" t="str">
        <f t="shared" si="0"/>
        <v>(M)</v>
      </c>
      <c r="N12" s="86" t="str">
        <f t="shared" si="0"/>
        <v>(N)</v>
      </c>
      <c r="O12" s="86" t="str">
        <f t="shared" si="0"/>
        <v>(O)</v>
      </c>
      <c r="P12" s="86" t="str">
        <f t="shared" si="0"/>
        <v>(P)</v>
      </c>
      <c r="Q12" s="86" t="str">
        <f t="shared" si="0"/>
        <v>(Q)</v>
      </c>
      <c r="R12" s="222" t="str">
        <f t="shared" si="0"/>
        <v>(R)</v>
      </c>
      <c r="S12" s="322"/>
    </row>
    <row r="13" spans="1:30" ht="15.75" outlineLevel="1">
      <c r="A13" s="412">
        <v>0</v>
      </c>
      <c r="B13" s="413" t="s">
        <v>52</v>
      </c>
      <c r="C13" s="414" t="s">
        <v>53</v>
      </c>
      <c r="D13" s="415">
        <v>100000000</v>
      </c>
      <c r="E13" s="415">
        <v>150000000</v>
      </c>
      <c r="F13" s="415">
        <v>20000000</v>
      </c>
      <c r="G13" s="416">
        <v>0</v>
      </c>
      <c r="H13" s="416">
        <v>0</v>
      </c>
      <c r="I13" s="416">
        <v>0</v>
      </c>
      <c r="J13" s="416">
        <v>0</v>
      </c>
      <c r="K13" s="416">
        <v>0</v>
      </c>
      <c r="L13" s="416">
        <v>0</v>
      </c>
      <c r="M13" s="416">
        <v>0</v>
      </c>
      <c r="N13" s="416">
        <v>0</v>
      </c>
      <c r="O13" s="416">
        <v>5000000</v>
      </c>
      <c r="P13" s="416">
        <v>400000</v>
      </c>
      <c r="Q13" s="416">
        <v>300000</v>
      </c>
      <c r="R13" s="417">
        <v>0</v>
      </c>
      <c r="S13" s="322"/>
      <c r="T13" s="189"/>
      <c r="U13" s="189"/>
      <c r="V13" s="189"/>
      <c r="W13" s="189"/>
      <c r="X13" s="189"/>
      <c r="Y13" s="189"/>
      <c r="Z13" s="189"/>
      <c r="AA13" s="189"/>
      <c r="AB13" s="189"/>
      <c r="AC13" s="189"/>
      <c r="AD13" s="189"/>
    </row>
    <row r="14" spans="1:30" ht="15.75">
      <c r="A14" s="181"/>
      <c r="B14" s="182"/>
      <c r="C14" s="183"/>
      <c r="D14" s="187"/>
      <c r="E14" s="184"/>
      <c r="F14" s="184"/>
      <c r="G14" s="203"/>
      <c r="H14" s="203"/>
      <c r="I14" s="203"/>
      <c r="J14" s="203"/>
      <c r="K14" s="203"/>
      <c r="L14" s="203"/>
      <c r="M14" s="203"/>
      <c r="N14" s="203"/>
      <c r="O14" s="418"/>
      <c r="P14" s="203"/>
      <c r="Q14" s="203"/>
      <c r="R14" s="419"/>
      <c r="S14" s="322"/>
      <c r="T14" s="189"/>
      <c r="U14" s="189"/>
      <c r="V14" s="189"/>
      <c r="W14" s="189"/>
      <c r="X14" s="189"/>
      <c r="Y14" s="189"/>
      <c r="Z14" s="189"/>
      <c r="AA14" s="189"/>
      <c r="AB14" s="189"/>
      <c r="AC14" s="189"/>
      <c r="AD14" s="189"/>
    </row>
    <row r="15" spans="1:30" ht="15.75">
      <c r="A15" s="420"/>
      <c r="B15" s="182"/>
      <c r="C15" s="421"/>
      <c r="D15" s="187"/>
      <c r="E15" s="184"/>
      <c r="F15" s="184"/>
      <c r="G15" s="203"/>
      <c r="H15" s="203"/>
      <c r="I15" s="203"/>
      <c r="J15" s="203"/>
      <c r="K15" s="203"/>
      <c r="L15" s="203"/>
      <c r="M15" s="203"/>
      <c r="N15" s="203"/>
      <c r="O15" s="203"/>
      <c r="P15" s="203"/>
      <c r="Q15" s="203"/>
      <c r="R15" s="419"/>
      <c r="S15" s="322"/>
      <c r="T15" s="189"/>
      <c r="U15" s="189"/>
      <c r="V15" s="189"/>
      <c r="W15" s="189"/>
      <c r="X15" s="189"/>
      <c r="Y15" s="189"/>
      <c r="Z15" s="189"/>
      <c r="AA15" s="189"/>
      <c r="AB15" s="189"/>
      <c r="AC15" s="189"/>
      <c r="AD15" s="189"/>
    </row>
    <row r="16" spans="1:30" ht="15.75">
      <c r="A16" s="420"/>
      <c r="B16" s="182"/>
      <c r="C16" s="421"/>
      <c r="D16" s="187"/>
      <c r="E16" s="184"/>
      <c r="F16" s="184"/>
      <c r="G16" s="203"/>
      <c r="H16" s="203"/>
      <c r="I16" s="203"/>
      <c r="J16" s="203"/>
      <c r="K16" s="203"/>
      <c r="L16" s="203"/>
      <c r="M16" s="203"/>
      <c r="N16" s="203"/>
      <c r="O16" s="203"/>
      <c r="P16" s="203"/>
      <c r="Q16" s="203"/>
      <c r="R16" s="419"/>
      <c r="S16" s="322"/>
      <c r="T16" s="189"/>
      <c r="U16" s="189"/>
      <c r="V16" s="189"/>
      <c r="W16" s="189"/>
      <c r="X16" s="189"/>
      <c r="Y16" s="189"/>
      <c r="Z16" s="189"/>
      <c r="AA16" s="189"/>
      <c r="AB16" s="189"/>
      <c r="AC16" s="189"/>
      <c r="AD16" s="189"/>
    </row>
    <row r="17" spans="1:30" ht="15.75">
      <c r="A17" s="420"/>
      <c r="B17" s="182"/>
      <c r="C17" s="421"/>
      <c r="D17" s="187"/>
      <c r="E17" s="184"/>
      <c r="F17" s="184"/>
      <c r="G17" s="203"/>
      <c r="H17" s="203"/>
      <c r="I17" s="203"/>
      <c r="J17" s="203"/>
      <c r="K17" s="203"/>
      <c r="L17" s="203"/>
      <c r="M17" s="203"/>
      <c r="N17" s="203"/>
      <c r="O17" s="203"/>
      <c r="P17" s="203"/>
      <c r="Q17" s="203"/>
      <c r="R17" s="419"/>
      <c r="S17" s="322"/>
      <c r="T17" s="189"/>
      <c r="U17" s="189"/>
      <c r="V17" s="189"/>
      <c r="W17" s="189"/>
      <c r="X17" s="189"/>
      <c r="Y17" s="189"/>
      <c r="Z17" s="189"/>
      <c r="AA17" s="189"/>
      <c r="AB17" s="189"/>
      <c r="AC17" s="189"/>
      <c r="AD17" s="189"/>
    </row>
    <row r="18" spans="1:30" ht="15.75">
      <c r="A18" s="420"/>
      <c r="B18" s="182"/>
      <c r="C18" s="421"/>
      <c r="D18" s="187"/>
      <c r="E18" s="184"/>
      <c r="F18" s="184"/>
      <c r="G18" s="203"/>
      <c r="H18" s="203"/>
      <c r="I18" s="203"/>
      <c r="J18" s="203"/>
      <c r="K18" s="203"/>
      <c r="L18" s="203"/>
      <c r="M18" s="203"/>
      <c r="N18" s="203"/>
      <c r="O18" s="203"/>
      <c r="P18" s="203"/>
      <c r="Q18" s="203"/>
      <c r="R18" s="419"/>
      <c r="S18" s="322"/>
      <c r="T18" s="189"/>
      <c r="U18" s="189"/>
      <c r="V18" s="189"/>
      <c r="W18" s="189"/>
      <c r="X18" s="189"/>
      <c r="Y18" s="189"/>
      <c r="Z18" s="189"/>
      <c r="AA18" s="189"/>
      <c r="AB18" s="189"/>
      <c r="AC18" s="189"/>
      <c r="AD18" s="189"/>
    </row>
    <row r="19" spans="1:30" ht="15.75">
      <c r="A19" s="420"/>
      <c r="B19" s="182"/>
      <c r="C19" s="421"/>
      <c r="D19" s="187"/>
      <c r="E19" s="184"/>
      <c r="F19" s="184"/>
      <c r="G19" s="203"/>
      <c r="H19" s="203"/>
      <c r="I19" s="203"/>
      <c r="J19" s="203"/>
      <c r="K19" s="203"/>
      <c r="L19" s="203"/>
      <c r="M19" s="203"/>
      <c r="N19" s="203"/>
      <c r="O19" s="203"/>
      <c r="P19" s="203"/>
      <c r="Q19" s="203"/>
      <c r="R19" s="419"/>
      <c r="S19" s="322"/>
      <c r="T19" s="189"/>
      <c r="U19" s="189"/>
      <c r="V19" s="189"/>
      <c r="W19" s="189"/>
      <c r="X19" s="189"/>
      <c r="Y19" s="189"/>
      <c r="Z19" s="189"/>
      <c r="AA19" s="189"/>
      <c r="AB19" s="189"/>
      <c r="AC19" s="189"/>
      <c r="AD19" s="189"/>
    </row>
    <row r="20" spans="1:30" ht="15.75">
      <c r="A20" s="420"/>
      <c r="B20" s="182"/>
      <c r="C20" s="421"/>
      <c r="D20" s="187"/>
      <c r="E20" s="184"/>
      <c r="F20" s="184"/>
      <c r="G20" s="203"/>
      <c r="H20" s="203"/>
      <c r="I20" s="203"/>
      <c r="J20" s="203"/>
      <c r="K20" s="203"/>
      <c r="L20" s="203"/>
      <c r="M20" s="203"/>
      <c r="N20" s="203"/>
      <c r="O20" s="203"/>
      <c r="P20" s="203"/>
      <c r="Q20" s="203"/>
      <c r="R20" s="419"/>
      <c r="S20" s="322"/>
      <c r="T20" s="189"/>
      <c r="U20" s="189"/>
      <c r="V20" s="189"/>
      <c r="W20" s="189"/>
      <c r="X20" s="189"/>
      <c r="Y20" s="189"/>
      <c r="Z20" s="189"/>
      <c r="AA20" s="189"/>
      <c r="AB20" s="189"/>
      <c r="AC20" s="189"/>
      <c r="AD20" s="189"/>
    </row>
    <row r="21" spans="1:30" ht="15.75">
      <c r="A21" s="420"/>
      <c r="B21" s="182"/>
      <c r="C21" s="421"/>
      <c r="D21" s="187"/>
      <c r="E21" s="184"/>
      <c r="F21" s="184"/>
      <c r="G21" s="203"/>
      <c r="H21" s="203"/>
      <c r="I21" s="203"/>
      <c r="J21" s="203"/>
      <c r="K21" s="203"/>
      <c r="L21" s="203"/>
      <c r="M21" s="203"/>
      <c r="N21" s="203"/>
      <c r="O21" s="203"/>
      <c r="P21" s="203"/>
      <c r="Q21" s="203"/>
      <c r="R21" s="419"/>
      <c r="S21" s="322"/>
      <c r="T21" s="189"/>
      <c r="U21" s="189"/>
      <c r="V21" s="189"/>
      <c r="W21" s="189"/>
      <c r="X21" s="189"/>
      <c r="Y21" s="189"/>
      <c r="Z21" s="189"/>
      <c r="AA21" s="189"/>
      <c r="AB21" s="189"/>
      <c r="AC21" s="189"/>
      <c r="AD21" s="189"/>
    </row>
    <row r="22" spans="1:30" ht="15.75">
      <c r="A22" s="420"/>
      <c r="B22" s="182"/>
      <c r="C22" s="421"/>
      <c r="D22" s="187"/>
      <c r="E22" s="184"/>
      <c r="F22" s="184"/>
      <c r="G22" s="203"/>
      <c r="H22" s="203"/>
      <c r="I22" s="203"/>
      <c r="J22" s="203"/>
      <c r="K22" s="203"/>
      <c r="L22" s="203"/>
      <c r="M22" s="203"/>
      <c r="N22" s="203"/>
      <c r="O22" s="203"/>
      <c r="P22" s="203"/>
      <c r="Q22" s="203"/>
      <c r="R22" s="419"/>
      <c r="S22" s="322"/>
      <c r="T22" s="189"/>
      <c r="U22" s="189"/>
      <c r="V22" s="189"/>
      <c r="W22" s="189"/>
      <c r="X22" s="189"/>
      <c r="Y22" s="189"/>
      <c r="Z22" s="189"/>
      <c r="AA22" s="189"/>
      <c r="AB22" s="189"/>
      <c r="AC22" s="189"/>
      <c r="AD22" s="189"/>
    </row>
    <row r="23" spans="1:30" ht="15.75">
      <c r="A23" s="420"/>
      <c r="B23" s="182"/>
      <c r="C23" s="421"/>
      <c r="D23" s="187"/>
      <c r="E23" s="184"/>
      <c r="F23" s="184"/>
      <c r="G23" s="203"/>
      <c r="H23" s="203"/>
      <c r="I23" s="203"/>
      <c r="J23" s="203"/>
      <c r="K23" s="203"/>
      <c r="L23" s="203"/>
      <c r="M23" s="203"/>
      <c r="N23" s="203"/>
      <c r="O23" s="203"/>
      <c r="P23" s="203"/>
      <c r="Q23" s="203"/>
      <c r="R23" s="419"/>
      <c r="S23" s="322"/>
      <c r="T23" s="189"/>
      <c r="U23" s="189"/>
      <c r="V23" s="189"/>
      <c r="W23" s="189"/>
      <c r="X23" s="189"/>
      <c r="Y23" s="189"/>
      <c r="Z23" s="189"/>
      <c r="AA23" s="189"/>
      <c r="AB23" s="189"/>
      <c r="AC23" s="189"/>
      <c r="AD23" s="189"/>
    </row>
    <row r="24" spans="1:30" ht="15.75">
      <c r="A24" s="420"/>
      <c r="B24" s="182"/>
      <c r="C24" s="421"/>
      <c r="D24" s="187"/>
      <c r="E24" s="184"/>
      <c r="F24" s="184"/>
      <c r="G24" s="203"/>
      <c r="H24" s="203"/>
      <c r="I24" s="203"/>
      <c r="J24" s="203"/>
      <c r="K24" s="203"/>
      <c r="L24" s="203"/>
      <c r="M24" s="203"/>
      <c r="N24" s="203"/>
      <c r="O24" s="203"/>
      <c r="P24" s="203"/>
      <c r="Q24" s="203"/>
      <c r="R24" s="419"/>
      <c r="S24" s="322"/>
      <c r="T24" s="189"/>
      <c r="U24" s="189"/>
      <c r="V24" s="189"/>
      <c r="W24" s="189"/>
      <c r="X24" s="189"/>
      <c r="Y24" s="189"/>
      <c r="Z24" s="189"/>
      <c r="AA24" s="189"/>
      <c r="AB24" s="189"/>
      <c r="AC24" s="189"/>
      <c r="AD24" s="189"/>
    </row>
    <row r="25" spans="1:30" ht="15.75">
      <c r="A25" s="420"/>
      <c r="B25" s="182"/>
      <c r="C25" s="421"/>
      <c r="D25" s="187"/>
      <c r="E25" s="184"/>
      <c r="F25" s="184"/>
      <c r="G25" s="203"/>
      <c r="H25" s="203"/>
      <c r="I25" s="203"/>
      <c r="J25" s="203"/>
      <c r="K25" s="203"/>
      <c r="L25" s="203"/>
      <c r="M25" s="203"/>
      <c r="N25" s="203"/>
      <c r="O25" s="203"/>
      <c r="P25" s="203"/>
      <c r="Q25" s="203"/>
      <c r="R25" s="419"/>
      <c r="S25" s="322"/>
      <c r="T25" s="189"/>
      <c r="U25" s="189"/>
      <c r="V25" s="189"/>
      <c r="W25" s="189"/>
      <c r="X25" s="189"/>
      <c r="Y25" s="189"/>
      <c r="Z25" s="189"/>
      <c r="AA25" s="189"/>
      <c r="AB25" s="189"/>
      <c r="AC25" s="189"/>
      <c r="AD25" s="189"/>
    </row>
    <row r="26" spans="1:30" ht="15.75">
      <c r="A26" s="420"/>
      <c r="B26" s="182"/>
      <c r="C26" s="421"/>
      <c r="D26" s="187"/>
      <c r="E26" s="184"/>
      <c r="F26" s="184"/>
      <c r="G26" s="203"/>
      <c r="H26" s="203"/>
      <c r="I26" s="203"/>
      <c r="J26" s="203"/>
      <c r="K26" s="203"/>
      <c r="L26" s="203"/>
      <c r="M26" s="203"/>
      <c r="N26" s="203"/>
      <c r="O26" s="203"/>
      <c r="P26" s="203"/>
      <c r="Q26" s="203"/>
      <c r="R26" s="419"/>
      <c r="S26" s="322"/>
      <c r="T26" s="189"/>
      <c r="U26" s="189"/>
      <c r="V26" s="189"/>
      <c r="W26" s="189"/>
      <c r="X26" s="189"/>
      <c r="Y26" s="189"/>
      <c r="Z26" s="189"/>
      <c r="AA26" s="189"/>
      <c r="AB26" s="189"/>
      <c r="AC26" s="189"/>
      <c r="AD26" s="189"/>
    </row>
    <row r="27" spans="1:30" ht="15.75">
      <c r="A27" s="420"/>
      <c r="B27" s="182"/>
      <c r="C27" s="421"/>
      <c r="D27" s="187"/>
      <c r="E27" s="184"/>
      <c r="F27" s="184"/>
      <c r="G27" s="203"/>
      <c r="H27" s="203"/>
      <c r="I27" s="203"/>
      <c r="J27" s="203"/>
      <c r="K27" s="203"/>
      <c r="L27" s="203"/>
      <c r="M27" s="203"/>
      <c r="N27" s="203"/>
      <c r="O27" s="203"/>
      <c r="P27" s="203"/>
      <c r="Q27" s="203"/>
      <c r="R27" s="419"/>
      <c r="S27" s="322"/>
      <c r="T27" s="189"/>
      <c r="U27" s="189"/>
      <c r="V27" s="189"/>
      <c r="W27" s="189"/>
      <c r="X27" s="189"/>
      <c r="Y27" s="189"/>
      <c r="Z27" s="189"/>
      <c r="AA27" s="189"/>
      <c r="AB27" s="189"/>
      <c r="AC27" s="189"/>
      <c r="AD27" s="189"/>
    </row>
    <row r="28" spans="1:30" ht="15.75">
      <c r="A28" s="420"/>
      <c r="B28" s="182"/>
      <c r="C28" s="421"/>
      <c r="D28" s="187"/>
      <c r="E28" s="184"/>
      <c r="F28" s="184"/>
      <c r="G28" s="203"/>
      <c r="H28" s="203"/>
      <c r="I28" s="203"/>
      <c r="J28" s="203"/>
      <c r="K28" s="203"/>
      <c r="L28" s="203"/>
      <c r="M28" s="203"/>
      <c r="N28" s="203"/>
      <c r="O28" s="203"/>
      <c r="P28" s="203"/>
      <c r="Q28" s="203"/>
      <c r="R28" s="419"/>
      <c r="S28" s="322"/>
      <c r="T28" s="189"/>
      <c r="U28" s="189"/>
      <c r="V28" s="189"/>
      <c r="W28" s="189"/>
      <c r="X28" s="189"/>
      <c r="Y28" s="189"/>
      <c r="Z28" s="189"/>
      <c r="AA28" s="189"/>
      <c r="AB28" s="189"/>
      <c r="AC28" s="189"/>
      <c r="AD28" s="189"/>
    </row>
    <row r="29" spans="1:30" ht="15.75" hidden="1">
      <c r="A29" s="420"/>
      <c r="B29" s="182"/>
      <c r="C29" s="421"/>
      <c r="D29" s="422"/>
      <c r="E29" s="184"/>
      <c r="F29" s="184"/>
      <c r="G29" s="203"/>
      <c r="H29" s="203"/>
      <c r="I29" s="203"/>
      <c r="J29" s="203"/>
      <c r="K29" s="203"/>
      <c r="L29" s="203"/>
      <c r="M29" s="203"/>
      <c r="N29" s="203"/>
      <c r="O29" s="203"/>
      <c r="P29" s="203"/>
      <c r="Q29" s="203"/>
      <c r="R29" s="419"/>
      <c r="S29" s="322"/>
      <c r="T29" s="189"/>
      <c r="U29" s="189"/>
      <c r="V29" s="189"/>
      <c r="W29" s="189"/>
      <c r="X29" s="189"/>
      <c r="Y29" s="189"/>
      <c r="Z29" s="189"/>
      <c r="AA29" s="189"/>
      <c r="AB29" s="189"/>
      <c r="AC29" s="189"/>
      <c r="AD29" s="189"/>
    </row>
    <row r="30" spans="1:30" ht="15.75">
      <c r="A30" s="556" t="s">
        <v>39</v>
      </c>
      <c r="B30" s="423"/>
      <c r="C30" s="424"/>
      <c r="D30" s="557">
        <f t="shared" ref="D30:R30" si="1">IFERROR(SUBTOTAL(109,D13:D29),"")</f>
        <v>100000000</v>
      </c>
      <c r="E30" s="557">
        <f t="shared" si="1"/>
        <v>150000000</v>
      </c>
      <c r="F30" s="557">
        <f t="shared" si="1"/>
        <v>20000000</v>
      </c>
      <c r="G30" s="425">
        <f t="shared" si="1"/>
        <v>0</v>
      </c>
      <c r="H30" s="425">
        <f t="shared" si="1"/>
        <v>0</v>
      </c>
      <c r="I30" s="425">
        <f t="shared" si="1"/>
        <v>0</v>
      </c>
      <c r="J30" s="425">
        <f t="shared" si="1"/>
        <v>0</v>
      </c>
      <c r="K30" s="425">
        <f t="shared" si="1"/>
        <v>0</v>
      </c>
      <c r="L30" s="425">
        <f t="shared" si="1"/>
        <v>0</v>
      </c>
      <c r="M30" s="425">
        <f t="shared" si="1"/>
        <v>0</v>
      </c>
      <c r="N30" s="425">
        <f t="shared" si="1"/>
        <v>0</v>
      </c>
      <c r="O30" s="425">
        <f t="shared" si="1"/>
        <v>5000000</v>
      </c>
      <c r="P30" s="425">
        <f t="shared" si="1"/>
        <v>400000</v>
      </c>
      <c r="Q30" s="425">
        <f t="shared" si="1"/>
        <v>300000</v>
      </c>
      <c r="R30" s="426">
        <f t="shared" si="1"/>
        <v>0</v>
      </c>
      <c r="S30" s="322"/>
      <c r="T30" s="189"/>
      <c r="U30" s="189"/>
      <c r="V30" s="189"/>
      <c r="W30" s="189"/>
      <c r="X30" s="189"/>
      <c r="Y30" s="189"/>
      <c r="Z30" s="189"/>
      <c r="AA30" s="189"/>
      <c r="AB30" s="189"/>
      <c r="AC30" s="189"/>
      <c r="AD30" s="189"/>
    </row>
    <row r="31" spans="1:30" ht="15.75">
      <c r="A31" s="119"/>
      <c r="B31" s="119"/>
      <c r="C31" s="119"/>
      <c r="D31" s="119"/>
      <c r="E31" s="119"/>
      <c r="F31" s="119"/>
      <c r="G31" s="119"/>
      <c r="H31" s="119"/>
      <c r="I31" s="119"/>
      <c r="J31" s="119"/>
      <c r="K31" s="119"/>
      <c r="L31" s="119"/>
      <c r="M31" s="119"/>
      <c r="N31" s="119"/>
      <c r="O31" s="119"/>
      <c r="P31" s="119"/>
      <c r="Q31" s="119"/>
      <c r="R31" s="119"/>
      <c r="S31" s="322"/>
    </row>
    <row r="32" spans="1:30" ht="15.75">
      <c r="A32" s="119"/>
      <c r="B32" s="119"/>
      <c r="C32" s="305"/>
      <c r="D32" s="119"/>
      <c r="E32" s="313"/>
      <c r="F32" s="119"/>
      <c r="G32" s="119"/>
      <c r="H32" s="119"/>
      <c r="I32" s="119"/>
      <c r="J32" s="119"/>
      <c r="K32" s="119"/>
      <c r="L32" s="119"/>
      <c r="M32" s="119"/>
      <c r="N32" s="119"/>
      <c r="O32" s="119"/>
      <c r="P32" s="119"/>
      <c r="Q32" s="119"/>
      <c r="R32" s="119"/>
      <c r="S32" s="322"/>
    </row>
    <row r="33" spans="1:19" ht="15.75">
      <c r="A33" s="305" t="s">
        <v>65</v>
      </c>
      <c r="B33" s="305"/>
      <c r="C33" s="306"/>
      <c r="D33" s="306"/>
      <c r="E33" s="306"/>
      <c r="F33" s="119"/>
      <c r="G33" s="119"/>
      <c r="H33" s="119"/>
      <c r="I33" s="119"/>
      <c r="J33" s="119"/>
      <c r="K33" s="119"/>
      <c r="L33" s="119"/>
      <c r="M33" s="119"/>
      <c r="N33" s="119"/>
      <c r="O33" s="119"/>
      <c r="P33" s="119"/>
      <c r="Q33" s="119"/>
      <c r="R33" s="119"/>
      <c r="S33" s="322"/>
    </row>
    <row r="34" spans="1:19" ht="15.75">
      <c r="A34" s="711"/>
      <c r="B34" s="774"/>
      <c r="C34" s="775"/>
      <c r="D34" s="306"/>
      <c r="E34" s="306"/>
      <c r="F34" s="119"/>
      <c r="G34" s="119"/>
      <c r="H34" s="119"/>
      <c r="I34" s="119"/>
      <c r="J34" s="119"/>
      <c r="K34" s="119"/>
      <c r="L34" s="119"/>
      <c r="M34" s="119"/>
      <c r="N34" s="119"/>
      <c r="O34" s="119"/>
      <c r="P34" s="119"/>
      <c r="Q34" s="119"/>
      <c r="R34" s="119"/>
      <c r="S34" s="322"/>
    </row>
    <row r="35" spans="1:19" ht="15.75">
      <c r="A35" s="711"/>
      <c r="B35" s="774"/>
      <c r="C35" s="775"/>
      <c r="D35" s="306"/>
      <c r="E35" s="306"/>
      <c r="F35" s="119"/>
      <c r="G35" s="119"/>
      <c r="H35" s="119"/>
      <c r="I35" s="119"/>
      <c r="J35" s="119"/>
      <c r="K35" s="119"/>
      <c r="L35" s="119"/>
      <c r="M35" s="119"/>
      <c r="N35" s="119"/>
      <c r="O35" s="119"/>
      <c r="P35" s="119"/>
      <c r="Q35" s="119"/>
      <c r="R35" s="119"/>
      <c r="S35" s="322"/>
    </row>
    <row r="36" spans="1:19" ht="15.75">
      <c r="A36" s="119"/>
      <c r="B36" s="119"/>
      <c r="C36" s="306"/>
      <c r="D36" s="306"/>
      <c r="E36" s="306"/>
      <c r="F36" s="119"/>
      <c r="G36" s="119"/>
      <c r="H36" s="119"/>
      <c r="I36" s="119"/>
      <c r="J36" s="119"/>
      <c r="K36" s="119"/>
      <c r="L36" s="119"/>
      <c r="M36" s="119"/>
      <c r="N36" s="119"/>
      <c r="O36" s="119"/>
      <c r="P36" s="119"/>
      <c r="Q36" s="119"/>
      <c r="R36" s="119"/>
      <c r="S36" s="322"/>
    </row>
    <row r="37" spans="1:19" ht="15.75">
      <c r="A37" s="119"/>
      <c r="B37" s="119"/>
      <c r="C37" s="306"/>
      <c r="D37" s="306"/>
      <c r="E37" s="306"/>
      <c r="F37" s="119"/>
      <c r="G37" s="119"/>
      <c r="H37" s="119"/>
      <c r="I37" s="119"/>
      <c r="J37" s="119"/>
      <c r="K37" s="119"/>
      <c r="L37" s="119"/>
      <c r="M37" s="119"/>
      <c r="N37" s="119"/>
      <c r="O37" s="119"/>
      <c r="P37" s="119"/>
      <c r="Q37" s="119"/>
      <c r="R37" s="119"/>
      <c r="S37" s="322"/>
    </row>
  </sheetData>
  <mergeCells count="27">
    <mergeCell ref="A34:C34"/>
    <mergeCell ref="A35:C35"/>
    <mergeCell ref="M7:M10"/>
    <mergeCell ref="N7:N10"/>
    <mergeCell ref="O7:O10"/>
    <mergeCell ref="P7:P10"/>
    <mergeCell ref="Q7:Q10"/>
    <mergeCell ref="R7:R10"/>
    <mergeCell ref="I6:M6"/>
    <mergeCell ref="N6:R6"/>
    <mergeCell ref="D7:D10"/>
    <mergeCell ref="E7:E10"/>
    <mergeCell ref="G7:G10"/>
    <mergeCell ref="H7:H10"/>
    <mergeCell ref="I7:I10"/>
    <mergeCell ref="J7:J10"/>
    <mergeCell ref="K7:K10"/>
    <mergeCell ref="L7:L10"/>
    <mergeCell ref="A2:G2"/>
    <mergeCell ref="A3:G3"/>
    <mergeCell ref="A4:G4"/>
    <mergeCell ref="A6:A10"/>
    <mergeCell ref="B6:B10"/>
    <mergeCell ref="C6:C10"/>
    <mergeCell ref="D6:E6"/>
    <mergeCell ref="F6:F10"/>
    <mergeCell ref="G6:H6"/>
  </mergeCells>
  <dataValidations count="1">
    <dataValidation type="list" allowBlank="1" showErrorMessage="1" sqref="B13:B29" xr:uid="{EA6A3906-C465-4666-B3D2-17F13642A16B}">
      <formula1>"AFAB,APECO,BCDA,BOI,CDC,CEZA,JHMC,PEZA,PHIVIDEC,PPMC,RBOI,SBMA,TIEZA,ZCSEZA,Not Registered"</formula1>
    </dataValidation>
  </dataValidations>
  <hyperlinks>
    <hyperlink ref="F6" location="Google_Sheet_Link_1758356786" display="Technical services fees and other payments for technical know-how_x000a_(in PHP absolute amounts)" xr:uid="{5D2469D0-3784-43DB-A067-50B06758D558}"/>
    <hyperlink ref="I6" location="Google_Sheet_Link_542724401" display="Taxes paid on registered projects or activities (in PHP absolute amounts)" xr:uid="{C328A624-91AF-402D-B2B5-3F2DF5691E11}"/>
    <hyperlink ref="N6" location="Google_Sheet_Link_542724401" display="Taxes paid on registered projects or activities (in PHP absolute amounts)" xr:uid="{D674B88F-C649-4793-970B-7971C6B4109B}"/>
    <hyperlink ref="D7" location="Google_Sheet_Link_764318862" display="Approved amount of investment_x000a_(as pledged to the IPA)" xr:uid="{D7633AF4-0104-4456-B04E-D5E3FC7EB941}"/>
    <hyperlink ref="E7" location="Google_Sheet_Link_722548018" display="Actual amount of investment" xr:uid="{CD44560A-74DC-4498-A16D-CFA25BF0544C}"/>
    <hyperlink ref="G7" location="Google_Sheet_Link_750355365" display="Cash dividends paid/Branch profits remitted" xr:uid="{13EC9E2E-3BD7-4720-9DC7-4BA4D5AE6741}"/>
    <hyperlink ref="H7" location="Google_Sheet_Link_1019797244" display="Other dividends paid" xr:uid="{C70DEBFE-19A9-4B66-9754-2849EF879F81}"/>
  </hyperlinks>
  <pageMargins left="0.42" right="0.42" top="0.5" bottom="0.47" header="0" footer="0"/>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D6E97-DC70-4BFC-9534-A5BCCCF96C01}">
  <sheetPr>
    <tabColor rgb="FFFFC000"/>
    <pageSetUpPr fitToPage="1"/>
  </sheetPr>
  <dimension ref="A1:AL37"/>
  <sheetViews>
    <sheetView tabSelected="1" workbookViewId="0">
      <selection activeCell="A4" sqref="A4:G4"/>
    </sheetView>
  </sheetViews>
  <sheetFormatPr defaultColWidth="0" defaultRowHeight="0" customHeight="1" zeroHeight="1" outlineLevelRow="1"/>
  <cols>
    <col min="1" max="37" width="15.75" style="32" customWidth="1"/>
    <col min="38" max="38" width="2.25" style="32" customWidth="1"/>
    <col min="39" max="16384" width="11.25" style="32" hidden="1"/>
  </cols>
  <sheetData>
    <row r="1" spans="1:38" ht="15.75">
      <c r="A1" s="302"/>
      <c r="B1" s="302"/>
      <c r="C1" s="302"/>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row>
    <row r="2" spans="1:38" ht="15" customHeight="1">
      <c r="A2" s="714" t="s">
        <v>618</v>
      </c>
      <c r="B2" s="767"/>
      <c r="C2" s="767"/>
      <c r="D2" s="767"/>
      <c r="E2" s="767"/>
      <c r="F2" s="767"/>
      <c r="G2" s="767"/>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19"/>
      <c r="AK2" s="119"/>
      <c r="AL2" s="119"/>
    </row>
    <row r="3" spans="1:38" ht="15" customHeight="1">
      <c r="A3" s="714" t="s">
        <v>634</v>
      </c>
      <c r="B3" s="767"/>
      <c r="C3" s="767"/>
      <c r="D3" s="767"/>
      <c r="E3" s="767"/>
      <c r="F3" s="767"/>
      <c r="G3" s="767"/>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19"/>
      <c r="AK3" s="119"/>
      <c r="AL3" s="119"/>
    </row>
    <row r="4" spans="1:38" ht="15.75">
      <c r="A4" s="714" t="s">
        <v>619</v>
      </c>
      <c r="B4" s="767"/>
      <c r="C4" s="767"/>
      <c r="D4" s="767"/>
      <c r="E4" s="767"/>
      <c r="F4" s="767"/>
      <c r="G4" s="767"/>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row>
    <row r="5" spans="1:38" ht="15.75">
      <c r="A5" s="313"/>
      <c r="B5" s="313"/>
      <c r="C5" s="119"/>
      <c r="D5" s="119"/>
      <c r="E5" s="323"/>
      <c r="F5" s="119"/>
      <c r="G5" s="119"/>
      <c r="H5" s="119"/>
      <c r="I5" s="119"/>
      <c r="J5" s="119"/>
      <c r="K5" s="119"/>
      <c r="L5" s="119"/>
      <c r="M5" s="119"/>
      <c r="N5" s="119"/>
      <c r="O5" s="119"/>
      <c r="P5" s="119"/>
      <c r="Q5" s="119"/>
      <c r="R5" s="119"/>
      <c r="S5" s="119"/>
      <c r="U5" s="119"/>
      <c r="V5" s="119"/>
      <c r="W5" s="119"/>
      <c r="X5" s="119"/>
      <c r="Y5" s="119"/>
      <c r="Z5" s="119"/>
      <c r="AA5" s="119"/>
      <c r="AB5" s="119"/>
      <c r="AC5" s="119"/>
      <c r="AD5" s="119"/>
      <c r="AE5" s="119"/>
      <c r="AF5" s="119"/>
      <c r="AG5" s="119"/>
      <c r="AH5" s="119"/>
      <c r="AI5" s="119"/>
      <c r="AJ5" s="119"/>
      <c r="AK5" s="119"/>
      <c r="AL5" s="119"/>
    </row>
    <row r="6" spans="1:38" ht="15.75">
      <c r="A6" s="715" t="s">
        <v>8</v>
      </c>
      <c r="B6" s="716" t="s">
        <v>9</v>
      </c>
      <c r="C6" s="721" t="s">
        <v>21</v>
      </c>
      <c r="D6" s="749" t="s">
        <v>620</v>
      </c>
      <c r="E6" s="780"/>
      <c r="F6" s="780"/>
      <c r="G6" s="780"/>
      <c r="H6" s="752" t="str">
        <f>D6</f>
        <v>Direct employment for the duration of the calendar year</v>
      </c>
      <c r="I6" s="780"/>
      <c r="J6" s="780"/>
      <c r="K6" s="780"/>
      <c r="L6" s="752" t="str">
        <f>D6</f>
        <v>Direct employment for the duration of the calendar year</v>
      </c>
      <c r="M6" s="780"/>
      <c r="N6" s="780"/>
      <c r="O6" s="780"/>
      <c r="P6" s="753" t="str">
        <f>D6</f>
        <v>Direct employment for the duration of the calendar year</v>
      </c>
      <c r="Q6" s="799"/>
      <c r="R6" s="799"/>
      <c r="S6" s="799"/>
      <c r="T6" s="725" t="s">
        <v>621</v>
      </c>
      <c r="U6" s="780"/>
      <c r="V6" s="780"/>
      <c r="W6" s="780"/>
      <c r="X6" s="754" t="s">
        <v>621</v>
      </c>
      <c r="Y6" s="799"/>
      <c r="Z6" s="799"/>
      <c r="AA6" s="799"/>
      <c r="AB6" s="754" t="s">
        <v>621</v>
      </c>
      <c r="AC6" s="799"/>
      <c r="AD6" s="799"/>
      <c r="AE6" s="799"/>
      <c r="AF6" s="631" t="s">
        <v>621</v>
      </c>
      <c r="AG6" s="780"/>
      <c r="AH6" s="780"/>
      <c r="AI6" s="780"/>
      <c r="AJ6" s="718" t="s">
        <v>336</v>
      </c>
      <c r="AK6" s="782"/>
      <c r="AL6" s="119"/>
    </row>
    <row r="7" spans="1:38" ht="15.75">
      <c r="A7" s="801"/>
      <c r="B7" s="786"/>
      <c r="C7" s="786"/>
      <c r="D7" s="750" t="s">
        <v>622</v>
      </c>
      <c r="E7" s="787"/>
      <c r="F7" s="787"/>
      <c r="G7" s="787"/>
      <c r="H7" s="710" t="s">
        <v>622</v>
      </c>
      <c r="I7" s="787"/>
      <c r="J7" s="787"/>
      <c r="K7" s="788"/>
      <c r="L7" s="627" t="s">
        <v>623</v>
      </c>
      <c r="M7" s="787"/>
      <c r="N7" s="787"/>
      <c r="O7" s="787"/>
      <c r="P7" s="609" t="s">
        <v>623</v>
      </c>
      <c r="Q7" s="787"/>
      <c r="R7" s="787"/>
      <c r="S7" s="788"/>
      <c r="T7" s="618" t="s">
        <v>622</v>
      </c>
      <c r="U7" s="787"/>
      <c r="V7" s="787"/>
      <c r="W7" s="787"/>
      <c r="X7" s="756" t="s">
        <v>622</v>
      </c>
      <c r="Y7" s="787"/>
      <c r="Z7" s="787"/>
      <c r="AA7" s="788"/>
      <c r="AB7" s="622" t="s">
        <v>623</v>
      </c>
      <c r="AC7" s="787"/>
      <c r="AD7" s="787"/>
      <c r="AE7" s="787"/>
      <c r="AF7" s="755" t="s">
        <v>623</v>
      </c>
      <c r="AG7" s="787"/>
      <c r="AH7" s="787"/>
      <c r="AI7" s="788"/>
      <c r="AJ7" s="608" t="s">
        <v>622</v>
      </c>
      <c r="AK7" s="705" t="s">
        <v>623</v>
      </c>
      <c r="AL7" s="119"/>
    </row>
    <row r="8" spans="1:38" ht="15.75">
      <c r="A8" s="801"/>
      <c r="B8" s="786"/>
      <c r="C8" s="786"/>
      <c r="D8" s="633" t="s">
        <v>624</v>
      </c>
      <c r="E8" s="803"/>
      <c r="F8" s="803"/>
      <c r="G8" s="789"/>
      <c r="H8" s="634" t="s">
        <v>625</v>
      </c>
      <c r="I8" s="803"/>
      <c r="J8" s="803"/>
      <c r="K8" s="789"/>
      <c r="L8" s="707" t="s">
        <v>624</v>
      </c>
      <c r="M8" s="803"/>
      <c r="N8" s="803"/>
      <c r="O8" s="789"/>
      <c r="P8" s="712" t="s">
        <v>625</v>
      </c>
      <c r="Q8" s="803"/>
      <c r="R8" s="803"/>
      <c r="S8" s="789"/>
      <c r="T8" s="740" t="s">
        <v>624</v>
      </c>
      <c r="U8" s="803"/>
      <c r="V8" s="803"/>
      <c r="W8" s="789"/>
      <c r="X8" s="751" t="s">
        <v>625</v>
      </c>
      <c r="Y8" s="803"/>
      <c r="Z8" s="803"/>
      <c r="AA8" s="789"/>
      <c r="AB8" s="737" t="s">
        <v>624</v>
      </c>
      <c r="AC8" s="803"/>
      <c r="AD8" s="803"/>
      <c r="AE8" s="789"/>
      <c r="AF8" s="751" t="s">
        <v>625</v>
      </c>
      <c r="AG8" s="803"/>
      <c r="AH8" s="803"/>
      <c r="AI8" s="789"/>
      <c r="AJ8" s="786"/>
      <c r="AK8" s="790"/>
      <c r="AL8" s="119"/>
    </row>
    <row r="9" spans="1:38" ht="15.75">
      <c r="A9" s="801"/>
      <c r="B9" s="786"/>
      <c r="C9" s="786"/>
      <c r="D9" s="805"/>
      <c r="E9" s="813"/>
      <c r="F9" s="813"/>
      <c r="G9" s="812"/>
      <c r="H9" s="805"/>
      <c r="I9" s="813"/>
      <c r="J9" s="813"/>
      <c r="K9" s="812"/>
      <c r="L9" s="805"/>
      <c r="M9" s="813"/>
      <c r="N9" s="813"/>
      <c r="O9" s="812"/>
      <c r="P9" s="805"/>
      <c r="Q9" s="813"/>
      <c r="R9" s="813"/>
      <c r="S9" s="812"/>
      <c r="T9" s="805"/>
      <c r="U9" s="813"/>
      <c r="V9" s="813"/>
      <c r="W9" s="812"/>
      <c r="X9" s="805"/>
      <c r="Y9" s="813"/>
      <c r="Z9" s="813"/>
      <c r="AA9" s="812"/>
      <c r="AB9" s="805"/>
      <c r="AC9" s="813"/>
      <c r="AD9" s="813"/>
      <c r="AE9" s="812"/>
      <c r="AF9" s="805"/>
      <c r="AG9" s="813"/>
      <c r="AH9" s="813"/>
      <c r="AI9" s="812"/>
      <c r="AJ9" s="786"/>
      <c r="AK9" s="790"/>
      <c r="AL9" s="119"/>
    </row>
    <row r="10" spans="1:38" ht="66.75" customHeight="1">
      <c r="A10" s="801"/>
      <c r="B10" s="786"/>
      <c r="C10" s="793"/>
      <c r="D10" s="324" t="s">
        <v>626</v>
      </c>
      <c r="E10" s="324" t="s">
        <v>627</v>
      </c>
      <c r="F10" s="324" t="s">
        <v>628</v>
      </c>
      <c r="G10" s="87" t="s">
        <v>629</v>
      </c>
      <c r="H10" s="325" t="s">
        <v>626</v>
      </c>
      <c r="I10" s="325" t="s">
        <v>627</v>
      </c>
      <c r="J10" s="325" t="s">
        <v>628</v>
      </c>
      <c r="K10" s="325" t="str">
        <f>$G$10</f>
        <v>Average compensation for the year per employee</v>
      </c>
      <c r="L10" s="326" t="s">
        <v>626</v>
      </c>
      <c r="M10" s="326" t="s">
        <v>627</v>
      </c>
      <c r="N10" s="326" t="s">
        <v>628</v>
      </c>
      <c r="O10" s="326" t="str">
        <f>$G$10</f>
        <v>Average compensation for the year per employee</v>
      </c>
      <c r="P10" s="325" t="s">
        <v>626</v>
      </c>
      <c r="Q10" s="325" t="s">
        <v>627</v>
      </c>
      <c r="R10" s="325" t="s">
        <v>628</v>
      </c>
      <c r="S10" s="325" t="str">
        <f>$G$10</f>
        <v>Average compensation for the year per employee</v>
      </c>
      <c r="T10" s="327" t="s">
        <v>626</v>
      </c>
      <c r="U10" s="327" t="s">
        <v>627</v>
      </c>
      <c r="V10" s="327" t="s">
        <v>628</v>
      </c>
      <c r="W10" s="327" t="str">
        <f>$G$10</f>
        <v>Average compensation for the year per employee</v>
      </c>
      <c r="X10" s="328" t="s">
        <v>626</v>
      </c>
      <c r="Y10" s="328" t="s">
        <v>627</v>
      </c>
      <c r="Z10" s="328" t="s">
        <v>628</v>
      </c>
      <c r="AA10" s="328" t="str">
        <f>$G$10</f>
        <v>Average compensation for the year per employee</v>
      </c>
      <c r="AB10" s="329" t="s">
        <v>626</v>
      </c>
      <c r="AC10" s="329" t="s">
        <v>627</v>
      </c>
      <c r="AD10" s="329" t="s">
        <v>628</v>
      </c>
      <c r="AE10" s="329" t="str">
        <f>$G$10</f>
        <v>Average compensation for the year per employee</v>
      </c>
      <c r="AF10" s="328" t="s">
        <v>626</v>
      </c>
      <c r="AG10" s="328" t="s">
        <v>627</v>
      </c>
      <c r="AH10" s="328" t="s">
        <v>628</v>
      </c>
      <c r="AI10" s="328" t="str">
        <f>$G$10</f>
        <v>Average compensation for the year per employee</v>
      </c>
      <c r="AJ10" s="793"/>
      <c r="AK10" s="794"/>
      <c r="AL10" s="119"/>
    </row>
    <row r="11" spans="1:38" ht="15.75">
      <c r="A11" s="192" t="s">
        <v>43</v>
      </c>
      <c r="B11" s="79"/>
      <c r="C11" s="84"/>
      <c r="D11" s="88"/>
      <c r="E11" s="88"/>
      <c r="F11" s="88" t="s">
        <v>444</v>
      </c>
      <c r="G11" s="88" t="str">
        <f>CONCATENATE(IF(MID(F12,3,1)=")",MID(F12,2,1),MID(F12,2,2)),"/",IF(MID(D12,3,1)=")",MID(D12,2,1),MID(D12,2,2)))</f>
        <v>F/D</v>
      </c>
      <c r="H11" s="89"/>
      <c r="I11" s="89"/>
      <c r="J11" s="89" t="s">
        <v>444</v>
      </c>
      <c r="K11" s="89" t="str">
        <f>CONCATENATE(IF(MID(J12,3,1)=")",MID(J12,2,1),MID(J12,2,2)),"/",IF(MID(H12,3,1)=")",MID(H12,2,1),MID(H12,2,2)))</f>
        <v>J/H</v>
      </c>
      <c r="L11" s="90"/>
      <c r="M11" s="90"/>
      <c r="N11" s="90" t="s">
        <v>444</v>
      </c>
      <c r="O11" s="90" t="str">
        <f>CONCATENATE(IF(MID(N12,3,1)=")",MID(N12,2,1),MID(N12,2,2)),"/",IF(MID(L12,3,1)=")",MID(L12,2,1),MID(L12,2,2)))</f>
        <v>N/L</v>
      </c>
      <c r="P11" s="89"/>
      <c r="Q11" s="89"/>
      <c r="R11" s="89" t="s">
        <v>444</v>
      </c>
      <c r="S11" s="89" t="str">
        <f>CONCATENATE(IF(MID(R12,3,1)=")",MID(R12,2,1),MID(R12,2,2)),"/",IF(MID(P12,3,1)=")",MID(P12,2,1),MID(P12,2,2)))</f>
        <v>R/P</v>
      </c>
      <c r="T11" s="91"/>
      <c r="U11" s="91"/>
      <c r="V11" s="91" t="s">
        <v>444</v>
      </c>
      <c r="W11" s="91" t="str">
        <f>CONCATENATE(IF(MID(V12,3,1)=")",MID(V12,2,1),MID(V12,2,2)),"/",IF(MID(T12,3,1)=")",MID(T12,2,1),MID(T12,2,2)))</f>
        <v>V/T</v>
      </c>
      <c r="X11" s="92"/>
      <c r="Y11" s="92"/>
      <c r="Z11" s="92" t="s">
        <v>444</v>
      </c>
      <c r="AA11" s="92" t="str">
        <f>CONCATENATE(IF(MID(Z12,3,1)=")",MID(Z12,2,1),MID(Z12,2,2)),"/",IF(MID(X12,3,1)=")",MID(X12,2,1),MID(X12,2,2)))</f>
        <v>Z/X</v>
      </c>
      <c r="AB11" s="93"/>
      <c r="AC11" s="93"/>
      <c r="AD11" s="93"/>
      <c r="AE11" s="93" t="str">
        <f>CONCATENATE(IF(MID(AD12,3,1)=")",MID(AD12,2,1),MID(AD12,2,2)),"/",IF(MID(AB12,3,1)=")",MID(AB12,2,1),MID(AB12,2,2)))</f>
        <v>AD/AB</v>
      </c>
      <c r="AF11" s="92"/>
      <c r="AG11" s="92"/>
      <c r="AH11" s="92"/>
      <c r="AI11" s="92" t="str">
        <f>CONCATENATE(IF(MID(AH12,3,1)=")",MID(AH12,2,1),MID(AH12,2,2)),"/",IF(MID(AF12,3,1)=")",MID(AF12,2,1),MID(AF12,2,2)))</f>
        <v>AH/AF</v>
      </c>
      <c r="AJ11" s="79"/>
      <c r="AK11" s="193"/>
      <c r="AL11" s="119"/>
    </row>
    <row r="12" spans="1:38" ht="15.75">
      <c r="A12" s="125" t="str">
        <f t="shared" ref="A12:AK12" si="0">CONCATENATE("(",MID(ADDRESS(ROW(),COLUMN()),2,SEARCH("$",ADDRESS(ROW(),COLUMN()),2)-2),")")</f>
        <v>(A)</v>
      </c>
      <c r="B12" s="11" t="str">
        <f t="shared" si="0"/>
        <v>(B)</v>
      </c>
      <c r="C12" s="12" t="str">
        <f t="shared" si="0"/>
        <v>(C)</v>
      </c>
      <c r="D12" s="11" t="str">
        <f t="shared" si="0"/>
        <v>(D)</v>
      </c>
      <c r="E12" s="11" t="str">
        <f t="shared" si="0"/>
        <v>(E)</v>
      </c>
      <c r="F12" s="11" t="str">
        <f t="shared" si="0"/>
        <v>(F)</v>
      </c>
      <c r="G12" s="11" t="str">
        <f t="shared" si="0"/>
        <v>(G)</v>
      </c>
      <c r="H12" s="77" t="str">
        <f t="shared" si="0"/>
        <v>(H)</v>
      </c>
      <c r="I12" s="77" t="str">
        <f t="shared" si="0"/>
        <v>(I)</v>
      </c>
      <c r="J12" s="77" t="str">
        <f t="shared" si="0"/>
        <v>(J)</v>
      </c>
      <c r="K12" s="77" t="str">
        <f t="shared" si="0"/>
        <v>(K)</v>
      </c>
      <c r="L12" s="72" t="str">
        <f t="shared" si="0"/>
        <v>(L)</v>
      </c>
      <c r="M12" s="72" t="str">
        <f t="shared" si="0"/>
        <v>(M)</v>
      </c>
      <c r="N12" s="72" t="str">
        <f t="shared" si="0"/>
        <v>(N)</v>
      </c>
      <c r="O12" s="72" t="str">
        <f t="shared" si="0"/>
        <v>(O)</v>
      </c>
      <c r="P12" s="77" t="str">
        <f t="shared" si="0"/>
        <v>(P)</v>
      </c>
      <c r="Q12" s="77" t="str">
        <f t="shared" si="0"/>
        <v>(Q)</v>
      </c>
      <c r="R12" s="77" t="str">
        <f t="shared" si="0"/>
        <v>(R)</v>
      </c>
      <c r="S12" s="77" t="str">
        <f t="shared" si="0"/>
        <v>(S)</v>
      </c>
      <c r="T12" s="12" t="str">
        <f t="shared" si="0"/>
        <v>(T)</v>
      </c>
      <c r="U12" s="12" t="str">
        <f t="shared" si="0"/>
        <v>(U)</v>
      </c>
      <c r="V12" s="12" t="str">
        <f t="shared" si="0"/>
        <v>(V)</v>
      </c>
      <c r="W12" s="12" t="str">
        <f t="shared" si="0"/>
        <v>(W)</v>
      </c>
      <c r="X12" s="83" t="str">
        <f t="shared" si="0"/>
        <v>(X)</v>
      </c>
      <c r="Y12" s="83" t="str">
        <f t="shared" si="0"/>
        <v>(Y)</v>
      </c>
      <c r="Z12" s="83" t="str">
        <f t="shared" si="0"/>
        <v>(Z)</v>
      </c>
      <c r="AA12" s="83" t="str">
        <f t="shared" si="0"/>
        <v>(AA)</v>
      </c>
      <c r="AB12" s="73" t="str">
        <f t="shared" si="0"/>
        <v>(AB)</v>
      </c>
      <c r="AC12" s="73" t="str">
        <f t="shared" si="0"/>
        <v>(AC)</v>
      </c>
      <c r="AD12" s="73" t="str">
        <f t="shared" si="0"/>
        <v>(AD)</v>
      </c>
      <c r="AE12" s="73" t="str">
        <f t="shared" si="0"/>
        <v>(AE)</v>
      </c>
      <c r="AF12" s="83" t="str">
        <f t="shared" si="0"/>
        <v>(AF)</v>
      </c>
      <c r="AG12" s="83" t="str">
        <f t="shared" si="0"/>
        <v>(AG)</v>
      </c>
      <c r="AH12" s="83" t="str">
        <f t="shared" si="0"/>
        <v>(AH)</v>
      </c>
      <c r="AI12" s="83" t="str">
        <f t="shared" si="0"/>
        <v>(AI)</v>
      </c>
      <c r="AJ12" s="11" t="str">
        <f t="shared" si="0"/>
        <v>(AJ)</v>
      </c>
      <c r="AK12" s="194" t="str">
        <f t="shared" si="0"/>
        <v>(AK)</v>
      </c>
      <c r="AL12" s="119"/>
    </row>
    <row r="13" spans="1:38" ht="15.75" outlineLevel="1">
      <c r="A13" s="195" t="s">
        <v>630</v>
      </c>
      <c r="B13" s="52" t="s">
        <v>52</v>
      </c>
      <c r="C13" s="45" t="s">
        <v>53</v>
      </c>
      <c r="D13" s="60">
        <v>25</v>
      </c>
      <c r="E13" s="61" t="s">
        <v>631</v>
      </c>
      <c r="F13" s="62">
        <v>25000000</v>
      </c>
      <c r="G13" s="63">
        <v>1000000</v>
      </c>
      <c r="H13" s="60">
        <v>11</v>
      </c>
      <c r="I13" s="61" t="s">
        <v>632</v>
      </c>
      <c r="J13" s="62">
        <v>60000000</v>
      </c>
      <c r="K13" s="63">
        <v>5454545.4545454541</v>
      </c>
      <c r="L13" s="60">
        <v>0</v>
      </c>
      <c r="M13" s="64">
        <v>0</v>
      </c>
      <c r="N13" s="62">
        <v>0</v>
      </c>
      <c r="O13" s="63" t="s">
        <v>514</v>
      </c>
      <c r="P13" s="65">
        <v>0</v>
      </c>
      <c r="Q13" s="61" t="s">
        <v>633</v>
      </c>
      <c r="R13" s="66">
        <v>0</v>
      </c>
      <c r="S13" s="63" t="s">
        <v>514</v>
      </c>
      <c r="T13" s="60">
        <v>20</v>
      </c>
      <c r="U13" s="65">
        <v>50000</v>
      </c>
      <c r="V13" s="62">
        <v>25000000</v>
      </c>
      <c r="W13" s="63">
        <v>1250000</v>
      </c>
      <c r="X13" s="65">
        <v>10</v>
      </c>
      <c r="Y13" s="65">
        <v>20000</v>
      </c>
      <c r="Z13" s="62">
        <v>20000000</v>
      </c>
      <c r="AA13" s="63">
        <v>2000000</v>
      </c>
      <c r="AB13" s="60">
        <v>0</v>
      </c>
      <c r="AC13" s="60">
        <v>0</v>
      </c>
      <c r="AD13" s="53">
        <v>0</v>
      </c>
      <c r="AE13" s="63" t="s">
        <v>514</v>
      </c>
      <c r="AF13" s="60">
        <v>0</v>
      </c>
      <c r="AG13" s="60">
        <v>0</v>
      </c>
      <c r="AH13" s="62">
        <v>0</v>
      </c>
      <c r="AI13" s="63" t="s">
        <v>514</v>
      </c>
      <c r="AJ13" s="60">
        <v>50</v>
      </c>
      <c r="AK13" s="196">
        <v>0</v>
      </c>
      <c r="AL13" s="119"/>
    </row>
    <row r="14" spans="1:38" ht="15.75">
      <c r="A14" s="181"/>
      <c r="B14" s="182"/>
      <c r="C14" s="183"/>
      <c r="D14" s="197"/>
      <c r="E14" s="198"/>
      <c r="F14" s="184"/>
      <c r="G14" s="191"/>
      <c r="H14" s="197"/>
      <c r="I14" s="198"/>
      <c r="J14" s="184"/>
      <c r="K14" s="191"/>
      <c r="L14" s="199"/>
      <c r="M14" s="182"/>
      <c r="N14" s="182"/>
      <c r="O14" s="191"/>
      <c r="P14" s="200"/>
      <c r="Q14" s="201"/>
      <c r="R14" s="202"/>
      <c r="S14" s="191"/>
      <c r="T14" s="200"/>
      <c r="U14" s="200"/>
      <c r="V14" s="202"/>
      <c r="W14" s="191"/>
      <c r="X14" s="197"/>
      <c r="Y14" s="197"/>
      <c r="Z14" s="184"/>
      <c r="AA14" s="191"/>
      <c r="AB14" s="197"/>
      <c r="AC14" s="197"/>
      <c r="AD14" s="203"/>
      <c r="AE14" s="191"/>
      <c r="AF14" s="200"/>
      <c r="AG14" s="200"/>
      <c r="AH14" s="202"/>
      <c r="AI14" s="191"/>
      <c r="AJ14" s="197"/>
      <c r="AK14" s="204"/>
      <c r="AL14" s="119"/>
    </row>
    <row r="15" spans="1:38" ht="15.75">
      <c r="A15" s="126"/>
      <c r="B15" s="104"/>
      <c r="C15" s="127"/>
      <c r="D15" s="205"/>
      <c r="E15" s="206"/>
      <c r="F15" s="207"/>
      <c r="G15" s="46" t="str">
        <f t="shared" ref="G15:G30" si="1">IFERROR(F15/D15,"")</f>
        <v/>
      </c>
      <c r="H15" s="205"/>
      <c r="I15" s="206"/>
      <c r="J15" s="207"/>
      <c r="K15" s="46" t="str">
        <f t="shared" ref="K15:K30" si="2">IFERROR(J15/H15,"")</f>
        <v/>
      </c>
      <c r="L15" s="205"/>
      <c r="M15" s="208"/>
      <c r="N15" s="207"/>
      <c r="O15" s="46" t="str">
        <f t="shared" ref="O15:O30" si="3">IFERROR(N15/L15,"")</f>
        <v/>
      </c>
      <c r="P15" s="205"/>
      <c r="Q15" s="206"/>
      <c r="R15" s="207"/>
      <c r="S15" s="46" t="str">
        <f t="shared" ref="S15:S30" si="4">IFERROR(R15/P15,"")</f>
        <v/>
      </c>
      <c r="T15" s="205"/>
      <c r="U15" s="205"/>
      <c r="V15" s="207"/>
      <c r="W15" s="46" t="str">
        <f t="shared" ref="W15:W30" si="5">IFERROR(V15/T15,"")</f>
        <v/>
      </c>
      <c r="X15" s="205"/>
      <c r="Y15" s="205"/>
      <c r="Z15" s="207"/>
      <c r="AA15" s="46" t="str">
        <f t="shared" ref="AA15:AA30" si="6">IFERROR(Z15/X15,"")</f>
        <v/>
      </c>
      <c r="AB15" s="205"/>
      <c r="AC15" s="205"/>
      <c r="AD15" s="94"/>
      <c r="AE15" s="46" t="str">
        <f t="shared" ref="AE15:AE30" si="7">IFERROR(AD15/AB15,"")</f>
        <v/>
      </c>
      <c r="AF15" s="205"/>
      <c r="AG15" s="205"/>
      <c r="AH15" s="207"/>
      <c r="AI15" s="46" t="str">
        <f t="shared" ref="AI15:AI30" si="8">IFERROR(AH15/AF15,"")</f>
        <v/>
      </c>
      <c r="AJ15" s="205"/>
      <c r="AK15" s="209"/>
      <c r="AL15" s="119"/>
    </row>
    <row r="16" spans="1:38" ht="15.75">
      <c r="A16" s="126"/>
      <c r="B16" s="104"/>
      <c r="C16" s="127"/>
      <c r="D16" s="205"/>
      <c r="E16" s="206"/>
      <c r="F16" s="207"/>
      <c r="G16" s="46" t="str">
        <f t="shared" si="1"/>
        <v/>
      </c>
      <c r="H16" s="205"/>
      <c r="I16" s="206"/>
      <c r="J16" s="207"/>
      <c r="K16" s="46" t="str">
        <f t="shared" si="2"/>
        <v/>
      </c>
      <c r="L16" s="205"/>
      <c r="M16" s="208"/>
      <c r="N16" s="207"/>
      <c r="O16" s="46" t="str">
        <f t="shared" si="3"/>
        <v/>
      </c>
      <c r="P16" s="205"/>
      <c r="Q16" s="206"/>
      <c r="R16" s="207"/>
      <c r="S16" s="46" t="str">
        <f t="shared" si="4"/>
        <v/>
      </c>
      <c r="T16" s="205"/>
      <c r="U16" s="205"/>
      <c r="V16" s="207"/>
      <c r="W16" s="46" t="str">
        <f t="shared" si="5"/>
        <v/>
      </c>
      <c r="X16" s="205"/>
      <c r="Y16" s="205"/>
      <c r="Z16" s="207"/>
      <c r="AA16" s="46" t="str">
        <f t="shared" si="6"/>
        <v/>
      </c>
      <c r="AB16" s="205"/>
      <c r="AC16" s="205"/>
      <c r="AD16" s="94"/>
      <c r="AE16" s="46" t="str">
        <f t="shared" si="7"/>
        <v/>
      </c>
      <c r="AF16" s="205"/>
      <c r="AG16" s="205"/>
      <c r="AH16" s="207"/>
      <c r="AI16" s="46" t="str">
        <f t="shared" si="8"/>
        <v/>
      </c>
      <c r="AJ16" s="205"/>
      <c r="AK16" s="209"/>
      <c r="AL16" s="119"/>
    </row>
    <row r="17" spans="1:38" ht="15.75">
      <c r="A17" s="126"/>
      <c r="B17" s="104"/>
      <c r="C17" s="127"/>
      <c r="D17" s="205"/>
      <c r="E17" s="206"/>
      <c r="F17" s="207"/>
      <c r="G17" s="46" t="str">
        <f t="shared" si="1"/>
        <v/>
      </c>
      <c r="H17" s="205"/>
      <c r="I17" s="206"/>
      <c r="J17" s="207"/>
      <c r="K17" s="46" t="str">
        <f t="shared" si="2"/>
        <v/>
      </c>
      <c r="L17" s="205"/>
      <c r="M17" s="208"/>
      <c r="N17" s="207"/>
      <c r="O17" s="46" t="str">
        <f t="shared" si="3"/>
        <v/>
      </c>
      <c r="P17" s="205"/>
      <c r="Q17" s="206"/>
      <c r="R17" s="207"/>
      <c r="S17" s="46" t="str">
        <f t="shared" si="4"/>
        <v/>
      </c>
      <c r="T17" s="205"/>
      <c r="U17" s="205"/>
      <c r="V17" s="207"/>
      <c r="W17" s="46" t="str">
        <f t="shared" si="5"/>
        <v/>
      </c>
      <c r="X17" s="205"/>
      <c r="Y17" s="205"/>
      <c r="Z17" s="207"/>
      <c r="AA17" s="46" t="str">
        <f t="shared" si="6"/>
        <v/>
      </c>
      <c r="AB17" s="205"/>
      <c r="AC17" s="205"/>
      <c r="AD17" s="94"/>
      <c r="AE17" s="46" t="str">
        <f t="shared" si="7"/>
        <v/>
      </c>
      <c r="AF17" s="205"/>
      <c r="AG17" s="205"/>
      <c r="AH17" s="207"/>
      <c r="AI17" s="46" t="str">
        <f t="shared" si="8"/>
        <v/>
      </c>
      <c r="AJ17" s="205"/>
      <c r="AK17" s="209"/>
      <c r="AL17" s="119"/>
    </row>
    <row r="18" spans="1:38" ht="15.75">
      <c r="A18" s="126"/>
      <c r="B18" s="104"/>
      <c r="C18" s="127"/>
      <c r="D18" s="205"/>
      <c r="E18" s="206"/>
      <c r="F18" s="207"/>
      <c r="G18" s="46" t="str">
        <f t="shared" si="1"/>
        <v/>
      </c>
      <c r="H18" s="205"/>
      <c r="I18" s="206"/>
      <c r="J18" s="207"/>
      <c r="K18" s="46" t="str">
        <f t="shared" si="2"/>
        <v/>
      </c>
      <c r="L18" s="205"/>
      <c r="M18" s="208"/>
      <c r="N18" s="207"/>
      <c r="O18" s="46" t="str">
        <f t="shared" si="3"/>
        <v/>
      </c>
      <c r="P18" s="205"/>
      <c r="Q18" s="206"/>
      <c r="R18" s="207"/>
      <c r="S18" s="46" t="str">
        <f t="shared" si="4"/>
        <v/>
      </c>
      <c r="T18" s="205"/>
      <c r="U18" s="205"/>
      <c r="V18" s="207"/>
      <c r="W18" s="46" t="str">
        <f t="shared" si="5"/>
        <v/>
      </c>
      <c r="X18" s="205"/>
      <c r="Y18" s="205"/>
      <c r="Z18" s="207"/>
      <c r="AA18" s="46" t="str">
        <f t="shared" si="6"/>
        <v/>
      </c>
      <c r="AB18" s="205"/>
      <c r="AC18" s="205"/>
      <c r="AD18" s="94"/>
      <c r="AE18" s="46" t="str">
        <f t="shared" si="7"/>
        <v/>
      </c>
      <c r="AF18" s="205"/>
      <c r="AG18" s="205"/>
      <c r="AH18" s="207"/>
      <c r="AI18" s="46" t="str">
        <f t="shared" si="8"/>
        <v/>
      </c>
      <c r="AJ18" s="205"/>
      <c r="AK18" s="209"/>
      <c r="AL18" s="119"/>
    </row>
    <row r="19" spans="1:38" ht="15.75">
      <c r="A19" s="126"/>
      <c r="B19" s="104"/>
      <c r="C19" s="127"/>
      <c r="D19" s="205"/>
      <c r="E19" s="206"/>
      <c r="F19" s="207"/>
      <c r="G19" s="46" t="str">
        <f t="shared" si="1"/>
        <v/>
      </c>
      <c r="H19" s="205"/>
      <c r="I19" s="206"/>
      <c r="J19" s="207"/>
      <c r="K19" s="46" t="str">
        <f t="shared" si="2"/>
        <v/>
      </c>
      <c r="L19" s="205"/>
      <c r="M19" s="208"/>
      <c r="N19" s="207"/>
      <c r="O19" s="46" t="str">
        <f t="shared" si="3"/>
        <v/>
      </c>
      <c r="P19" s="205"/>
      <c r="Q19" s="206"/>
      <c r="R19" s="207"/>
      <c r="S19" s="46" t="str">
        <f t="shared" si="4"/>
        <v/>
      </c>
      <c r="T19" s="205"/>
      <c r="U19" s="205"/>
      <c r="V19" s="207"/>
      <c r="W19" s="46" t="str">
        <f t="shared" si="5"/>
        <v/>
      </c>
      <c r="X19" s="205"/>
      <c r="Y19" s="205"/>
      <c r="Z19" s="207"/>
      <c r="AA19" s="46" t="str">
        <f t="shared" si="6"/>
        <v/>
      </c>
      <c r="AB19" s="205"/>
      <c r="AC19" s="205"/>
      <c r="AD19" s="94"/>
      <c r="AE19" s="46" t="str">
        <f t="shared" si="7"/>
        <v/>
      </c>
      <c r="AF19" s="205"/>
      <c r="AG19" s="205"/>
      <c r="AH19" s="207"/>
      <c r="AI19" s="46" t="str">
        <f t="shared" si="8"/>
        <v/>
      </c>
      <c r="AJ19" s="205"/>
      <c r="AK19" s="209"/>
      <c r="AL19" s="119"/>
    </row>
    <row r="20" spans="1:38" ht="15.75">
      <c r="A20" s="126"/>
      <c r="B20" s="104"/>
      <c r="C20" s="127"/>
      <c r="D20" s="205"/>
      <c r="E20" s="206"/>
      <c r="F20" s="207"/>
      <c r="G20" s="46" t="str">
        <f t="shared" si="1"/>
        <v/>
      </c>
      <c r="H20" s="205"/>
      <c r="I20" s="206"/>
      <c r="J20" s="207"/>
      <c r="K20" s="46" t="str">
        <f t="shared" si="2"/>
        <v/>
      </c>
      <c r="L20" s="205"/>
      <c r="M20" s="208"/>
      <c r="N20" s="207"/>
      <c r="O20" s="46" t="str">
        <f t="shared" si="3"/>
        <v/>
      </c>
      <c r="P20" s="205"/>
      <c r="Q20" s="206"/>
      <c r="R20" s="207"/>
      <c r="S20" s="46" t="str">
        <f t="shared" si="4"/>
        <v/>
      </c>
      <c r="T20" s="205"/>
      <c r="U20" s="205"/>
      <c r="V20" s="207"/>
      <c r="W20" s="46" t="str">
        <f t="shared" si="5"/>
        <v/>
      </c>
      <c r="X20" s="205"/>
      <c r="Y20" s="205"/>
      <c r="Z20" s="207"/>
      <c r="AA20" s="46" t="str">
        <f t="shared" si="6"/>
        <v/>
      </c>
      <c r="AB20" s="205"/>
      <c r="AC20" s="205"/>
      <c r="AD20" s="94"/>
      <c r="AE20" s="46" t="str">
        <f t="shared" si="7"/>
        <v/>
      </c>
      <c r="AF20" s="205"/>
      <c r="AG20" s="205"/>
      <c r="AH20" s="207"/>
      <c r="AI20" s="46" t="str">
        <f t="shared" si="8"/>
        <v/>
      </c>
      <c r="AJ20" s="205"/>
      <c r="AK20" s="209"/>
      <c r="AL20" s="119"/>
    </row>
    <row r="21" spans="1:38" ht="15.75">
      <c r="A21" s="126"/>
      <c r="B21" s="104"/>
      <c r="C21" s="127"/>
      <c r="D21" s="205"/>
      <c r="E21" s="206"/>
      <c r="F21" s="207"/>
      <c r="G21" s="46" t="str">
        <f t="shared" si="1"/>
        <v/>
      </c>
      <c r="H21" s="205"/>
      <c r="I21" s="206"/>
      <c r="J21" s="207"/>
      <c r="K21" s="46" t="str">
        <f t="shared" si="2"/>
        <v/>
      </c>
      <c r="L21" s="205"/>
      <c r="M21" s="208"/>
      <c r="N21" s="207"/>
      <c r="O21" s="46" t="str">
        <f t="shared" si="3"/>
        <v/>
      </c>
      <c r="P21" s="205"/>
      <c r="Q21" s="206"/>
      <c r="R21" s="207"/>
      <c r="S21" s="46" t="str">
        <f t="shared" si="4"/>
        <v/>
      </c>
      <c r="T21" s="205"/>
      <c r="U21" s="205"/>
      <c r="V21" s="207"/>
      <c r="W21" s="46" t="str">
        <f t="shared" si="5"/>
        <v/>
      </c>
      <c r="X21" s="205"/>
      <c r="Y21" s="205"/>
      <c r="Z21" s="207"/>
      <c r="AA21" s="46" t="str">
        <f t="shared" si="6"/>
        <v/>
      </c>
      <c r="AB21" s="205"/>
      <c r="AC21" s="205"/>
      <c r="AD21" s="94"/>
      <c r="AE21" s="46" t="str">
        <f t="shared" si="7"/>
        <v/>
      </c>
      <c r="AF21" s="205"/>
      <c r="AG21" s="205"/>
      <c r="AH21" s="207"/>
      <c r="AI21" s="46" t="str">
        <f t="shared" si="8"/>
        <v/>
      </c>
      <c r="AJ21" s="205"/>
      <c r="AK21" s="209"/>
      <c r="AL21" s="119"/>
    </row>
    <row r="22" spans="1:38" ht="15.75">
      <c r="A22" s="126"/>
      <c r="B22" s="104"/>
      <c r="C22" s="127"/>
      <c r="D22" s="205"/>
      <c r="E22" s="206"/>
      <c r="F22" s="207"/>
      <c r="G22" s="46" t="str">
        <f t="shared" si="1"/>
        <v/>
      </c>
      <c r="H22" s="205"/>
      <c r="I22" s="206"/>
      <c r="J22" s="207"/>
      <c r="K22" s="46" t="str">
        <f t="shared" si="2"/>
        <v/>
      </c>
      <c r="L22" s="205"/>
      <c r="M22" s="208"/>
      <c r="N22" s="207"/>
      <c r="O22" s="46" t="str">
        <f t="shared" si="3"/>
        <v/>
      </c>
      <c r="P22" s="205"/>
      <c r="Q22" s="206"/>
      <c r="R22" s="207"/>
      <c r="S22" s="46" t="str">
        <f t="shared" si="4"/>
        <v/>
      </c>
      <c r="T22" s="205"/>
      <c r="U22" s="205"/>
      <c r="V22" s="207"/>
      <c r="W22" s="46" t="str">
        <f t="shared" si="5"/>
        <v/>
      </c>
      <c r="X22" s="205"/>
      <c r="Y22" s="205"/>
      <c r="Z22" s="207"/>
      <c r="AA22" s="46" t="str">
        <f t="shared" si="6"/>
        <v/>
      </c>
      <c r="AB22" s="205"/>
      <c r="AC22" s="205"/>
      <c r="AD22" s="94"/>
      <c r="AE22" s="46" t="str">
        <f t="shared" si="7"/>
        <v/>
      </c>
      <c r="AF22" s="205"/>
      <c r="AG22" s="205"/>
      <c r="AH22" s="207"/>
      <c r="AI22" s="46" t="str">
        <f t="shared" si="8"/>
        <v/>
      </c>
      <c r="AJ22" s="205"/>
      <c r="AK22" s="209"/>
      <c r="AL22" s="119"/>
    </row>
    <row r="23" spans="1:38" ht="15.75">
      <c r="A23" s="126"/>
      <c r="B23" s="104"/>
      <c r="C23" s="127"/>
      <c r="D23" s="205"/>
      <c r="E23" s="206"/>
      <c r="F23" s="207"/>
      <c r="G23" s="46" t="str">
        <f t="shared" si="1"/>
        <v/>
      </c>
      <c r="H23" s="205"/>
      <c r="I23" s="206"/>
      <c r="J23" s="207"/>
      <c r="K23" s="46" t="str">
        <f t="shared" si="2"/>
        <v/>
      </c>
      <c r="L23" s="205"/>
      <c r="M23" s="208"/>
      <c r="N23" s="207"/>
      <c r="O23" s="46" t="str">
        <f t="shared" si="3"/>
        <v/>
      </c>
      <c r="P23" s="205"/>
      <c r="Q23" s="206"/>
      <c r="R23" s="207"/>
      <c r="S23" s="46" t="str">
        <f t="shared" si="4"/>
        <v/>
      </c>
      <c r="T23" s="205"/>
      <c r="U23" s="205"/>
      <c r="V23" s="207"/>
      <c r="W23" s="46" t="str">
        <f t="shared" si="5"/>
        <v/>
      </c>
      <c r="X23" s="205"/>
      <c r="Y23" s="205"/>
      <c r="Z23" s="207"/>
      <c r="AA23" s="46" t="str">
        <f t="shared" si="6"/>
        <v/>
      </c>
      <c r="AB23" s="205"/>
      <c r="AC23" s="205"/>
      <c r="AD23" s="94"/>
      <c r="AE23" s="46" t="str">
        <f t="shared" si="7"/>
        <v/>
      </c>
      <c r="AF23" s="205"/>
      <c r="AG23" s="205"/>
      <c r="AH23" s="207"/>
      <c r="AI23" s="46" t="str">
        <f t="shared" si="8"/>
        <v/>
      </c>
      <c r="AJ23" s="205"/>
      <c r="AK23" s="209"/>
      <c r="AL23" s="119"/>
    </row>
    <row r="24" spans="1:38" ht="15.75">
      <c r="A24" s="126"/>
      <c r="B24" s="104"/>
      <c r="C24" s="127"/>
      <c r="D24" s="205"/>
      <c r="E24" s="206"/>
      <c r="F24" s="207"/>
      <c r="G24" s="46" t="str">
        <f t="shared" si="1"/>
        <v/>
      </c>
      <c r="H24" s="205"/>
      <c r="I24" s="206"/>
      <c r="J24" s="207"/>
      <c r="K24" s="46" t="str">
        <f t="shared" si="2"/>
        <v/>
      </c>
      <c r="L24" s="205"/>
      <c r="M24" s="208"/>
      <c r="N24" s="207"/>
      <c r="O24" s="46" t="str">
        <f t="shared" si="3"/>
        <v/>
      </c>
      <c r="P24" s="205"/>
      <c r="Q24" s="206"/>
      <c r="R24" s="207"/>
      <c r="S24" s="46" t="str">
        <f t="shared" si="4"/>
        <v/>
      </c>
      <c r="T24" s="205"/>
      <c r="U24" s="205"/>
      <c r="V24" s="207"/>
      <c r="W24" s="46" t="str">
        <f t="shared" si="5"/>
        <v/>
      </c>
      <c r="X24" s="205"/>
      <c r="Y24" s="205"/>
      <c r="Z24" s="207"/>
      <c r="AA24" s="46" t="str">
        <f t="shared" si="6"/>
        <v/>
      </c>
      <c r="AB24" s="205"/>
      <c r="AC24" s="205"/>
      <c r="AD24" s="94"/>
      <c r="AE24" s="46" t="str">
        <f t="shared" si="7"/>
        <v/>
      </c>
      <c r="AF24" s="205"/>
      <c r="AG24" s="205"/>
      <c r="AH24" s="207"/>
      <c r="AI24" s="46" t="str">
        <f t="shared" si="8"/>
        <v/>
      </c>
      <c r="AJ24" s="205"/>
      <c r="AK24" s="209"/>
      <c r="AL24" s="119"/>
    </row>
    <row r="25" spans="1:38" ht="15.75">
      <c r="A25" s="126"/>
      <c r="B25" s="104"/>
      <c r="C25" s="127"/>
      <c r="D25" s="205"/>
      <c r="E25" s="206"/>
      <c r="F25" s="207"/>
      <c r="G25" s="46" t="str">
        <f t="shared" si="1"/>
        <v/>
      </c>
      <c r="H25" s="205"/>
      <c r="I25" s="206"/>
      <c r="J25" s="207"/>
      <c r="K25" s="46" t="str">
        <f t="shared" si="2"/>
        <v/>
      </c>
      <c r="L25" s="205"/>
      <c r="M25" s="208"/>
      <c r="N25" s="207"/>
      <c r="O25" s="46" t="str">
        <f t="shared" si="3"/>
        <v/>
      </c>
      <c r="P25" s="205"/>
      <c r="Q25" s="206"/>
      <c r="R25" s="207"/>
      <c r="S25" s="46" t="str">
        <f t="shared" si="4"/>
        <v/>
      </c>
      <c r="T25" s="205"/>
      <c r="U25" s="205"/>
      <c r="V25" s="207"/>
      <c r="W25" s="46" t="str">
        <f t="shared" si="5"/>
        <v/>
      </c>
      <c r="X25" s="205"/>
      <c r="Y25" s="205"/>
      <c r="Z25" s="207"/>
      <c r="AA25" s="46" t="str">
        <f t="shared" si="6"/>
        <v/>
      </c>
      <c r="AB25" s="205"/>
      <c r="AC25" s="205"/>
      <c r="AD25" s="94"/>
      <c r="AE25" s="46" t="str">
        <f t="shared" si="7"/>
        <v/>
      </c>
      <c r="AF25" s="205"/>
      <c r="AG25" s="205"/>
      <c r="AH25" s="207"/>
      <c r="AI25" s="46" t="str">
        <f t="shared" si="8"/>
        <v/>
      </c>
      <c r="AJ25" s="205"/>
      <c r="AK25" s="209"/>
      <c r="AL25" s="119"/>
    </row>
    <row r="26" spans="1:38" ht="15.75">
      <c r="A26" s="126"/>
      <c r="B26" s="104"/>
      <c r="C26" s="127"/>
      <c r="D26" s="205"/>
      <c r="E26" s="206"/>
      <c r="F26" s="207"/>
      <c r="G26" s="46" t="str">
        <f t="shared" si="1"/>
        <v/>
      </c>
      <c r="H26" s="205"/>
      <c r="I26" s="206"/>
      <c r="J26" s="207"/>
      <c r="K26" s="46" t="str">
        <f t="shared" si="2"/>
        <v/>
      </c>
      <c r="L26" s="205"/>
      <c r="M26" s="208"/>
      <c r="N26" s="207"/>
      <c r="O26" s="46" t="str">
        <f t="shared" si="3"/>
        <v/>
      </c>
      <c r="P26" s="205"/>
      <c r="Q26" s="206"/>
      <c r="R26" s="207"/>
      <c r="S26" s="46" t="str">
        <f t="shared" si="4"/>
        <v/>
      </c>
      <c r="T26" s="205"/>
      <c r="U26" s="205"/>
      <c r="V26" s="207"/>
      <c r="W26" s="46" t="str">
        <f t="shared" si="5"/>
        <v/>
      </c>
      <c r="X26" s="205"/>
      <c r="Y26" s="205"/>
      <c r="Z26" s="207"/>
      <c r="AA26" s="46" t="str">
        <f t="shared" si="6"/>
        <v/>
      </c>
      <c r="AB26" s="205"/>
      <c r="AC26" s="205"/>
      <c r="AD26" s="94"/>
      <c r="AE26" s="46" t="str">
        <f t="shared" si="7"/>
        <v/>
      </c>
      <c r="AF26" s="205"/>
      <c r="AG26" s="205"/>
      <c r="AH26" s="207"/>
      <c r="AI26" s="46" t="str">
        <f t="shared" si="8"/>
        <v/>
      </c>
      <c r="AJ26" s="205"/>
      <c r="AK26" s="209"/>
      <c r="AL26" s="119"/>
    </row>
    <row r="27" spans="1:38" ht="15.75">
      <c r="A27" s="126"/>
      <c r="B27" s="104"/>
      <c r="C27" s="127"/>
      <c r="D27" s="205"/>
      <c r="E27" s="206"/>
      <c r="F27" s="207"/>
      <c r="G27" s="46" t="str">
        <f t="shared" si="1"/>
        <v/>
      </c>
      <c r="H27" s="205"/>
      <c r="I27" s="206"/>
      <c r="J27" s="207"/>
      <c r="K27" s="46" t="str">
        <f t="shared" si="2"/>
        <v/>
      </c>
      <c r="L27" s="205"/>
      <c r="M27" s="208"/>
      <c r="N27" s="207"/>
      <c r="O27" s="46" t="str">
        <f t="shared" si="3"/>
        <v/>
      </c>
      <c r="P27" s="205"/>
      <c r="Q27" s="206"/>
      <c r="R27" s="207"/>
      <c r="S27" s="46" t="str">
        <f t="shared" si="4"/>
        <v/>
      </c>
      <c r="T27" s="205"/>
      <c r="U27" s="205"/>
      <c r="V27" s="207"/>
      <c r="W27" s="46" t="str">
        <f t="shared" si="5"/>
        <v/>
      </c>
      <c r="X27" s="205"/>
      <c r="Y27" s="205"/>
      <c r="Z27" s="207"/>
      <c r="AA27" s="46" t="str">
        <f t="shared" si="6"/>
        <v/>
      </c>
      <c r="AB27" s="205"/>
      <c r="AC27" s="205"/>
      <c r="AD27" s="94"/>
      <c r="AE27" s="46" t="str">
        <f t="shared" si="7"/>
        <v/>
      </c>
      <c r="AF27" s="205"/>
      <c r="AG27" s="205"/>
      <c r="AH27" s="207"/>
      <c r="AI27" s="46" t="str">
        <f t="shared" si="8"/>
        <v/>
      </c>
      <c r="AJ27" s="205"/>
      <c r="AK27" s="209"/>
      <c r="AL27" s="119"/>
    </row>
    <row r="28" spans="1:38" ht="15.75">
      <c r="A28" s="126"/>
      <c r="B28" s="104"/>
      <c r="C28" s="127"/>
      <c r="D28" s="205"/>
      <c r="E28" s="206"/>
      <c r="F28" s="207"/>
      <c r="G28" s="46" t="str">
        <f t="shared" si="1"/>
        <v/>
      </c>
      <c r="H28" s="205"/>
      <c r="I28" s="206"/>
      <c r="J28" s="207"/>
      <c r="K28" s="46" t="str">
        <f t="shared" si="2"/>
        <v/>
      </c>
      <c r="L28" s="205"/>
      <c r="M28" s="208"/>
      <c r="N28" s="207"/>
      <c r="O28" s="46" t="str">
        <f t="shared" si="3"/>
        <v/>
      </c>
      <c r="P28" s="205"/>
      <c r="Q28" s="206"/>
      <c r="R28" s="207"/>
      <c r="S28" s="46" t="str">
        <f t="shared" si="4"/>
        <v/>
      </c>
      <c r="T28" s="205"/>
      <c r="U28" s="205"/>
      <c r="V28" s="207"/>
      <c r="W28" s="46" t="str">
        <f t="shared" si="5"/>
        <v/>
      </c>
      <c r="X28" s="205"/>
      <c r="Y28" s="205"/>
      <c r="Z28" s="207"/>
      <c r="AA28" s="46" t="str">
        <f t="shared" si="6"/>
        <v/>
      </c>
      <c r="AB28" s="205"/>
      <c r="AC28" s="205"/>
      <c r="AD28" s="94"/>
      <c r="AE28" s="46" t="str">
        <f t="shared" si="7"/>
        <v/>
      </c>
      <c r="AF28" s="205"/>
      <c r="AG28" s="205"/>
      <c r="AH28" s="207"/>
      <c r="AI28" s="46" t="str">
        <f t="shared" si="8"/>
        <v/>
      </c>
      <c r="AJ28" s="205"/>
      <c r="AK28" s="209"/>
      <c r="AL28" s="119"/>
    </row>
    <row r="29" spans="1:38" ht="15.75" hidden="1">
      <c r="A29" s="126"/>
      <c r="B29" s="104"/>
      <c r="C29" s="127"/>
      <c r="D29" s="205"/>
      <c r="E29" s="207"/>
      <c r="F29" s="207"/>
      <c r="G29" s="46" t="str">
        <f t="shared" si="1"/>
        <v/>
      </c>
      <c r="H29" s="205"/>
      <c r="I29" s="206"/>
      <c r="J29" s="207"/>
      <c r="K29" s="46" t="str">
        <f t="shared" si="2"/>
        <v/>
      </c>
      <c r="L29" s="205"/>
      <c r="M29" s="208"/>
      <c r="N29" s="207"/>
      <c r="O29" s="46" t="str">
        <f t="shared" si="3"/>
        <v/>
      </c>
      <c r="P29" s="205"/>
      <c r="Q29" s="206"/>
      <c r="R29" s="207"/>
      <c r="S29" s="46" t="str">
        <f t="shared" si="4"/>
        <v/>
      </c>
      <c r="T29" s="205">
        <v>10</v>
      </c>
      <c r="U29" s="205">
        <v>3</v>
      </c>
      <c r="V29" s="207">
        <v>50</v>
      </c>
      <c r="W29" s="46">
        <f t="shared" si="5"/>
        <v>5</v>
      </c>
      <c r="X29" s="205"/>
      <c r="Y29" s="205"/>
      <c r="Z29" s="207"/>
      <c r="AA29" s="46" t="str">
        <f t="shared" si="6"/>
        <v/>
      </c>
      <c r="AB29" s="205"/>
      <c r="AC29" s="205"/>
      <c r="AD29" s="94"/>
      <c r="AE29" s="46" t="str">
        <f t="shared" si="7"/>
        <v/>
      </c>
      <c r="AF29" s="205"/>
      <c r="AG29" s="205"/>
      <c r="AH29" s="207"/>
      <c r="AI29" s="46" t="str">
        <f t="shared" si="8"/>
        <v/>
      </c>
      <c r="AJ29" s="205"/>
      <c r="AK29" s="209"/>
      <c r="AL29" s="119"/>
    </row>
    <row r="30" spans="1:38" ht="15.75">
      <c r="A30" s="210" t="s">
        <v>39</v>
      </c>
      <c r="B30" s="211"/>
      <c r="C30" s="212"/>
      <c r="D30" s="213">
        <f>IFERROR(SUBTOTAL(109,D13:D29),"")</f>
        <v>25</v>
      </c>
      <c r="E30" s="213">
        <f>IFERROR(SUBTOTAL(109,E13:E29),"")</f>
        <v>0</v>
      </c>
      <c r="F30" s="216">
        <f>IFERROR(SUBTOTAL(109,F13:F29),"")</f>
        <v>25000000</v>
      </c>
      <c r="G30" s="214">
        <f>SUBTOTAL(109,G13:G29)</f>
        <v>1000000</v>
      </c>
      <c r="H30" s="213">
        <f>IFERROR(SUBTOTAL(109,H13:H29),"")</f>
        <v>11</v>
      </c>
      <c r="I30" s="215">
        <f>IFERROR(SUBTOTAL(109,I13:I29),"")</f>
        <v>0</v>
      </c>
      <c r="J30" s="216">
        <f>IFERROR(SUBTOTAL(109,J13:J29),"")</f>
        <v>60000000</v>
      </c>
      <c r="K30" s="214">
        <f>SUBTOTAL(109,K13:K29)</f>
        <v>5454545.4545454541</v>
      </c>
      <c r="L30" s="213">
        <f>IFERROR(SUBTOTAL(109,L13:L29),"")</f>
        <v>0</v>
      </c>
      <c r="M30" s="217">
        <f>IFERROR(SUBTOTAL(109,M13:M29),"")</f>
        <v>0</v>
      </c>
      <c r="N30" s="216">
        <f>IFERROR(SUBTOTAL(109,N13:N29),"")</f>
        <v>0</v>
      </c>
      <c r="O30" s="214">
        <f>SUBTOTAL(109,O13:O29)</f>
        <v>0</v>
      </c>
      <c r="P30" s="213">
        <f>IFERROR(SUBTOTAL(109,P13:P29),"")</f>
        <v>0</v>
      </c>
      <c r="Q30" s="215">
        <f>IFERROR(SUBTOTAL(109,Q13:Q29),"")</f>
        <v>0</v>
      </c>
      <c r="R30" s="216">
        <f>IFERROR(SUBTOTAL(109,R13:R29),"")</f>
        <v>0</v>
      </c>
      <c r="S30" s="214">
        <f>SUBTOTAL(109,S13:S29)</f>
        <v>0</v>
      </c>
      <c r="T30" s="213">
        <f>IFERROR(SUBTOTAL(109,T13:T29),"")</f>
        <v>20</v>
      </c>
      <c r="U30" s="213">
        <f>IFERROR(SUBTOTAL(109,U13:U29),"")</f>
        <v>50000</v>
      </c>
      <c r="V30" s="216">
        <f>IFERROR(SUBTOTAL(109,V13:V29),"")</f>
        <v>25000000</v>
      </c>
      <c r="W30" s="214">
        <f>SUBTOTAL(109,W13:W29)</f>
        <v>1250000</v>
      </c>
      <c r="X30" s="213">
        <f>IFERROR(SUBTOTAL(109,X13:X29),"")</f>
        <v>10</v>
      </c>
      <c r="Y30" s="213">
        <f>IFERROR(SUBTOTAL(109,Y13:Y29),"")</f>
        <v>20000</v>
      </c>
      <c r="Z30" s="216">
        <f>IFERROR(SUBTOTAL(109,Z13:Z29),"")</f>
        <v>20000000</v>
      </c>
      <c r="AA30" s="214">
        <f>SUBTOTAL(109,AA13:AA29)</f>
        <v>2000000</v>
      </c>
      <c r="AB30" s="213">
        <f>IFERROR(SUBTOTAL(109,AB13:AB29),"")</f>
        <v>0</v>
      </c>
      <c r="AC30" s="213">
        <f>IFERROR(SUBTOTAL(109,AC13:AC29),"")</f>
        <v>0</v>
      </c>
      <c r="AD30" s="216">
        <f>IFERROR(SUBTOTAL(109,AD13:AD29),"")</f>
        <v>0</v>
      </c>
      <c r="AE30" s="214">
        <f>SUBTOTAL(109,AE13:AE29)</f>
        <v>0</v>
      </c>
      <c r="AF30" s="213">
        <f>IFERROR(SUBTOTAL(109,AF13:AF29),"")</f>
        <v>0</v>
      </c>
      <c r="AG30" s="213">
        <f>IFERROR(SUBTOTAL(109,AG13:AG29),"")</f>
        <v>0</v>
      </c>
      <c r="AH30" s="216">
        <f>IFERROR(SUBTOTAL(109,AH13:AH29),"")</f>
        <v>0</v>
      </c>
      <c r="AI30" s="214">
        <f>SUBTOTAL(109,AI13:AI29)</f>
        <v>0</v>
      </c>
      <c r="AJ30" s="218">
        <f>IFERROR(SUBTOTAL(109,AJ13:AJ29),"")</f>
        <v>50</v>
      </c>
      <c r="AK30" s="219">
        <f>IFERROR(SUBTOTAL(109,AK13:AK29),"")</f>
        <v>0</v>
      </c>
      <c r="AL30" s="305"/>
    </row>
    <row r="31" spans="1:38" ht="15.75">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row>
    <row r="32" spans="1:38" ht="15.75">
      <c r="A32" s="119"/>
      <c r="B32" s="119"/>
      <c r="C32" s="305"/>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row>
    <row r="33" spans="1:38" ht="15.75">
      <c r="A33" s="305" t="s">
        <v>65</v>
      </c>
      <c r="B33" s="305"/>
      <c r="C33" s="306"/>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row>
    <row r="34" spans="1:38" ht="15.75">
      <c r="A34" s="711"/>
      <c r="B34" s="774"/>
      <c r="C34" s="775"/>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row>
    <row r="35" spans="1:38" ht="15.75">
      <c r="A35" s="711"/>
      <c r="B35" s="774"/>
      <c r="C35" s="775"/>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row>
    <row r="36" spans="1:38" ht="15.75">
      <c r="A36" s="119"/>
      <c r="B36" s="119"/>
      <c r="C36" s="306"/>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row>
    <row r="37" spans="1:38" ht="15.75">
      <c r="A37" s="119"/>
      <c r="B37" s="119"/>
      <c r="C37" s="306"/>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row>
  </sheetData>
  <mergeCells count="35">
    <mergeCell ref="A34:C34"/>
    <mergeCell ref="A35:C35"/>
    <mergeCell ref="AJ7:AJ10"/>
    <mergeCell ref="AK7:AK10"/>
    <mergeCell ref="D8:G9"/>
    <mergeCell ref="H8:K9"/>
    <mergeCell ref="L8:O9"/>
    <mergeCell ref="P8:S9"/>
    <mergeCell ref="T8:W9"/>
    <mergeCell ref="X8:AA9"/>
    <mergeCell ref="AB8:AE9"/>
    <mergeCell ref="AF8:AI9"/>
    <mergeCell ref="AF6:AI6"/>
    <mergeCell ref="AJ6:AK6"/>
    <mergeCell ref="D7:G7"/>
    <mergeCell ref="H7:K7"/>
    <mergeCell ref="L7:O7"/>
    <mergeCell ref="P7:S7"/>
    <mergeCell ref="T7:W7"/>
    <mergeCell ref="X7:AA7"/>
    <mergeCell ref="AB7:AE7"/>
    <mergeCell ref="AF7:AI7"/>
    <mergeCell ref="H6:K6"/>
    <mergeCell ref="L6:O6"/>
    <mergeCell ref="P6:S6"/>
    <mergeCell ref="T6:W6"/>
    <mergeCell ref="X6:AA6"/>
    <mergeCell ref="AB6:AE6"/>
    <mergeCell ref="A2:G2"/>
    <mergeCell ref="A3:G3"/>
    <mergeCell ref="A4:G4"/>
    <mergeCell ref="A6:A10"/>
    <mergeCell ref="B6:B10"/>
    <mergeCell ref="C6:C10"/>
    <mergeCell ref="D6:G6"/>
  </mergeCells>
  <dataValidations count="1">
    <dataValidation type="list" allowBlank="1" showErrorMessage="1" sqref="B13:B29" xr:uid="{1E984570-F325-47AA-9F92-C6F7448F967E}">
      <formula1>"AFAB,APECO,BCDA,BOI,CDC,CEZA,JHMC,PEZA,PHIVIDEC,PPMC,RBOI,SBMA,TIEZA,ZCSEZA,Not Registered"</formula1>
    </dataValidation>
  </dataValidations>
  <hyperlinks>
    <hyperlink ref="T6" location="Google_Sheet_Link_1088226162" display="Indirect employment for the duration of the calendar year" xr:uid="{EB64AF35-5C41-4F06-A477-C17070A9C88B}"/>
    <hyperlink ref="X6" location="Google_Sheet_Link_1088226162" display="Indirect employment for the duration of the calendar year" xr:uid="{37246E78-3AC3-47DD-8E80-F2C08F8F7048}"/>
    <hyperlink ref="AB6" location="Google_Sheet_Link_1088226162" display="Indirect employment for the duration of the calendar year" xr:uid="{DFC435B7-B1CD-4B7B-A7D8-B3649B2B83CB}"/>
    <hyperlink ref="AF6" location="Google_Sheet_Link_1088226162" display="Indirect employment for the duration of the calendar year" xr:uid="{077DAA5D-131D-4E4C-8C45-EA541E463AF0}"/>
    <hyperlink ref="AJ6" location="Google_Sheet_Link_1105600180" display="No. of highly technical workers" xr:uid="{BDCED69E-E803-4F61-B195-2E6B39D914DD}"/>
    <hyperlink ref="D7" location="Google_Sheet_Link_1702038357" display="Filipino employees" xr:uid="{D385423A-63AB-4333-A857-B20BAE547015}"/>
    <hyperlink ref="H7" location="Google_Sheet_Link_1702038357" display="Filipino employees" xr:uid="{B052C10C-EFFF-43B9-B64F-161AAF8E34A7}"/>
    <hyperlink ref="L7" location="Google_Sheet_Link_891672518" display="Foreign employees" xr:uid="{2C7B2453-48B2-461C-B227-934C36A8D2C3}"/>
    <hyperlink ref="P7" location="Google_Sheet_Link_891672518" display="Foreign employees" xr:uid="{9A72CA05-1575-4D11-A63F-A2F134B5C630}"/>
    <hyperlink ref="T7" location="Google_Sheet_Link_1702038357" display="Filipino employees" xr:uid="{44FC2C0D-25B3-481E-BB19-4AE2020DE714}"/>
    <hyperlink ref="X7" location="Google_Sheet_Link_1702038357" display="Filipino employees" xr:uid="{B16D8DAC-8A0F-450E-A96D-DC5E2D5F1E62}"/>
    <hyperlink ref="AB7" location="Google_Sheet_Link_891672518" display="Foreign employees" xr:uid="{BA3379AF-A60F-49E4-9D18-8FE0AFC42FF5}"/>
    <hyperlink ref="AF7" location="Google_Sheet_Link_891672518" display="Foreign employees" xr:uid="{2A20BEC4-21CE-448F-A828-CD6AE2FBE888}"/>
    <hyperlink ref="AJ7" location="Google_Sheet_Link_1702038357" display="Filipino employees" xr:uid="{FFEA28A3-0CDD-439C-9FDC-276BADEED3AC}"/>
    <hyperlink ref="AK7" location="Google_Sheet_Link_891672518" display="Foreign employees" xr:uid="{BFE7185B-796C-43FD-891F-921D1C5A9506}"/>
    <hyperlink ref="D8" location="Google_Sheet_Link_631657059" display="Rank and file employees employed for the entire calendar year" xr:uid="{810D61C4-8CDF-4C0D-BC02-CA4CEB45AF02}"/>
    <hyperlink ref="H8" location="Google_Sheet_Link_1988887365" display="Managerial/ Supervisory employees employed for the entire calendar year" xr:uid="{18293D71-0021-422A-B356-4C7C3F43613D}"/>
    <hyperlink ref="L8" location="Google_Sheet_Link_631657059" display="Rank and file employees employed for the entire calendar year" xr:uid="{3D4DDCCE-D5E0-4226-B190-D894175A5FEB}"/>
    <hyperlink ref="P8" location="Google_Sheet_Link_1988887365" display="Managerial/ Supervisory employees employed for the entire calendar year" xr:uid="{103CD59B-DC5D-4E61-A3BA-8458734E9346}"/>
    <hyperlink ref="T8" location="Google_Sheet_Link_631657059" display="Rank and file employees employed for the entire calendar year" xr:uid="{7806092E-B852-49D4-9F3A-37895C207331}"/>
    <hyperlink ref="X8" location="Google_Sheet_Link_1988887365" display="Managerial/ Supervisory employees employed for the entire calendar year" xr:uid="{90B70380-5076-4C74-8322-134C8F1454F4}"/>
    <hyperlink ref="AB8" location="Google_Sheet_Link_631657059" display="Rank and file employees employed for the entire calendar year" xr:uid="{FFE9E516-89BE-4540-8B0B-AFB65A9BB5AC}"/>
    <hyperlink ref="AF8" location="Google_Sheet_Link_1988887365" display="Managerial/ Supervisory employees employed for the entire calendar year" xr:uid="{2DD6E338-73F7-4F1F-ABCC-9299D49744A5}"/>
    <hyperlink ref="D10" location="Google_Sheet_Link_1972938923" display="Total count of employees" xr:uid="{FCCE73FD-1B9D-4821-A2B4-ADB79F060881}"/>
    <hyperlink ref="E10" location="Google_Sheet_Link_1329413074" display="Total count of hours worked of all employees" xr:uid="{CF7CC86B-D0AB-46FA-8EF1-C7F7E3D55B66}"/>
    <hyperlink ref="F10" location="Google_Sheet_Link_2029254962" display="Total compensation" xr:uid="{ECB20612-623A-46DF-8F19-2D93BC5B86AE}"/>
    <hyperlink ref="H10" location="Google_Sheet_Link_1972938923" display="Total count of employees" xr:uid="{85A0F1A9-0DA6-457D-8534-FDB59FA07B06}"/>
    <hyperlink ref="I10" location="Google_Sheet_Link_1329413074" display="Total count of hours worked of all employees" xr:uid="{5AC7CC6B-2FF0-46C6-A0F7-FC72A5F53F1D}"/>
    <hyperlink ref="J10" location="Google_Sheet_Link_2029254962" display="Total compensation" xr:uid="{93DD1712-0011-44D7-BBEC-3E0D9A016E57}"/>
    <hyperlink ref="L10" location="Google_Sheet_Link_1972938923" display="Total count of employees" xr:uid="{9172C430-56E8-4A06-99B6-BA6828AA5016}"/>
    <hyperlink ref="M10" location="Google_Sheet_Link_1329413074" display="Total count of hours worked of all employees" xr:uid="{49F81EAB-7D0B-4258-9D88-51C819F6A153}"/>
    <hyperlink ref="N10" location="Google_Sheet_Link_2029254962" display="Total compensation" xr:uid="{513527F0-4C02-4ADC-962C-03561D111D60}"/>
    <hyperlink ref="P10" location="Google_Sheet_Link_1972938923" display="Total count of employees" xr:uid="{AD487796-3115-404C-A63B-9C7B0D0B1FAE}"/>
    <hyperlink ref="Q10" location="Google_Sheet_Link_1329413074" display="Total count of hours worked of all employees" xr:uid="{4251DB47-F5BE-4069-A83E-FDBF949F390A}"/>
    <hyperlink ref="R10" location="Google_Sheet_Link_2029254962" display="Total compensation" xr:uid="{1D694AD7-332D-493F-A885-D3FE3AB1BB18}"/>
    <hyperlink ref="T10" location="Google_Sheet_Link_1972938923" display="Total count of employees" xr:uid="{69C14549-2C96-467E-B2C5-444FAC3892B2}"/>
    <hyperlink ref="U10" location="Google_Sheet_Link_1329413074" display="Total count of hours worked of all employees" xr:uid="{245B14B3-AFEA-4908-B758-8071251F2CF3}"/>
    <hyperlink ref="V10" location="Google_Sheet_Link_2029254962" display="Total compensation" xr:uid="{9FECC51F-52C6-47FC-840B-56EEBA17C785}"/>
    <hyperlink ref="X10" location="Google_Sheet_Link_1972938923" display="Total count of employees" xr:uid="{917A8F6D-DE74-4BDB-80D2-0D0CBE1400D9}"/>
    <hyperlink ref="Y10" location="Google_Sheet_Link_1329413074" display="Total count of hours worked of all employees" xr:uid="{731E698D-58F9-43E3-ADBA-9D510C5BEB12}"/>
    <hyperlink ref="Z10" location="Google_Sheet_Link_2029254962" display="Total compensation" xr:uid="{A5A06B73-8825-4B7A-8DB4-78A541752B23}"/>
    <hyperlink ref="AB10" location="Google_Sheet_Link_1972938923" display="Total count of employees" xr:uid="{D7CB25F4-09D0-4837-933C-8F347885417F}"/>
    <hyperlink ref="AC10" location="Google_Sheet_Link_1329413074" display="Total count of hours worked of all employees" xr:uid="{19463A62-AE28-414B-8F6A-E4C64C9F6B77}"/>
    <hyperlink ref="AD10" location="Google_Sheet_Link_2029254962" display="Total compensation" xr:uid="{AFD44D29-3CF5-4FC9-8DCC-128AD954B42A}"/>
    <hyperlink ref="AF10" location="Google_Sheet_Link_1972938923" display="Total count of employees" xr:uid="{B047EE95-2422-4AFA-995D-6A1CE3646D1E}"/>
    <hyperlink ref="AG10" location="Google_Sheet_Link_1329413074" display="Total count of hours worked of all employees" xr:uid="{8F7318E5-3092-466C-B3AA-C78F778C4EB8}"/>
    <hyperlink ref="AH10" location="Google_Sheet_Link_2029254962" display="Total compensation" xr:uid="{0DA9CA84-A980-4AE9-BA8D-3EF59598572E}"/>
  </hyperlinks>
  <pageMargins left="0.42" right="0.42" top="0.5" bottom="0.47" header="0" footer="0"/>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1205"/>
  <sheetViews>
    <sheetView workbookViewId="0">
      <selection activeCell="D17" sqref="D17"/>
    </sheetView>
  </sheetViews>
  <sheetFormatPr defaultColWidth="11.25" defaultRowHeight="15" customHeight="1"/>
  <cols>
    <col min="1" max="1" width="15.75" customWidth="1"/>
    <col min="2" max="2" width="30.75" customWidth="1"/>
    <col min="3" max="27" width="15.75" customWidth="1"/>
  </cols>
  <sheetData>
    <row r="1" spans="1:27" ht="1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row>
    <row r="2" spans="1:27" ht="15" customHeight="1">
      <c r="A2" s="743" t="s">
        <v>635</v>
      </c>
      <c r="B2" s="776"/>
      <c r="C2" s="776"/>
      <c r="D2" s="776"/>
      <c r="E2" s="776"/>
      <c r="F2" s="776"/>
      <c r="G2" s="776"/>
      <c r="H2" s="776"/>
      <c r="I2" s="776"/>
      <c r="J2" s="776"/>
      <c r="K2" s="235"/>
      <c r="L2" s="235"/>
      <c r="M2" s="235"/>
      <c r="N2" s="235"/>
      <c r="O2" s="235"/>
      <c r="P2" s="235"/>
      <c r="Q2" s="235"/>
      <c r="R2" s="235"/>
      <c r="S2" s="235"/>
      <c r="T2" s="235"/>
      <c r="U2" s="235"/>
      <c r="V2" s="235"/>
      <c r="W2" s="235"/>
      <c r="X2" s="235"/>
      <c r="Y2" s="235"/>
      <c r="Z2" s="235"/>
      <c r="AA2" s="235"/>
    </row>
    <row r="3" spans="1:27" ht="15" customHeight="1">
      <c r="A3" s="743" t="s">
        <v>634</v>
      </c>
      <c r="B3" s="776"/>
      <c r="C3" s="776"/>
      <c r="D3" s="776"/>
      <c r="E3" s="776"/>
      <c r="F3" s="776"/>
      <c r="G3" s="776"/>
      <c r="H3" s="776"/>
      <c r="I3" s="776"/>
      <c r="J3" s="776"/>
      <c r="K3" s="235"/>
      <c r="L3" s="235"/>
      <c r="M3" s="235"/>
      <c r="N3" s="235"/>
      <c r="O3" s="235"/>
      <c r="P3" s="235"/>
      <c r="Q3" s="235"/>
      <c r="R3" s="235"/>
      <c r="S3" s="235"/>
      <c r="T3" s="235"/>
      <c r="U3" s="235"/>
      <c r="V3" s="235"/>
      <c r="W3" s="235"/>
      <c r="X3" s="235"/>
      <c r="Y3" s="235"/>
      <c r="Z3" s="235"/>
      <c r="AA3" s="235"/>
    </row>
    <row r="4" spans="1:27" ht="15" customHeight="1">
      <c r="A4" s="743" t="s">
        <v>636</v>
      </c>
      <c r="B4" s="776"/>
      <c r="C4" s="776"/>
      <c r="D4" s="776"/>
      <c r="E4" s="776"/>
      <c r="F4" s="776"/>
      <c r="G4" s="776"/>
      <c r="H4" s="776"/>
      <c r="I4" s="776"/>
      <c r="J4" s="776"/>
      <c r="K4" s="235"/>
      <c r="L4" s="235"/>
      <c r="M4" s="235"/>
      <c r="N4" s="330"/>
      <c r="O4" s="330"/>
      <c r="P4" s="330"/>
      <c r="Q4" s="330"/>
      <c r="R4" s="330"/>
      <c r="S4" s="330"/>
      <c r="T4" s="330"/>
      <c r="U4" s="330"/>
      <c r="V4" s="330"/>
      <c r="W4" s="330"/>
      <c r="X4" s="330"/>
      <c r="Y4" s="330"/>
      <c r="Z4" s="330"/>
      <c r="AA4" s="330"/>
    </row>
    <row r="5" spans="1:27" ht="15" customHeight="1">
      <c r="A5" s="759">
        <v>43860</v>
      </c>
      <c r="B5" s="776"/>
      <c r="C5" s="776"/>
      <c r="D5" s="776"/>
      <c r="E5" s="776"/>
      <c r="F5" s="776"/>
      <c r="G5" s="776"/>
      <c r="H5" s="776"/>
      <c r="I5" s="776"/>
      <c r="J5" s="776"/>
      <c r="K5" s="235"/>
      <c r="L5" s="235"/>
      <c r="M5" s="235"/>
      <c r="N5" s="330"/>
      <c r="O5" s="330"/>
      <c r="P5" s="330"/>
      <c r="Q5" s="330"/>
      <c r="R5" s="330"/>
      <c r="S5" s="330"/>
      <c r="T5" s="330"/>
      <c r="U5" s="330"/>
      <c r="V5" s="330"/>
      <c r="W5" s="330"/>
      <c r="X5" s="330"/>
      <c r="Y5" s="330"/>
      <c r="Z5" s="330"/>
      <c r="AA5" s="330"/>
    </row>
    <row r="6" spans="1:27" ht="15" customHeight="1">
      <c r="A6" s="292"/>
      <c r="B6" s="235"/>
      <c r="C6" s="235"/>
      <c r="D6" s="235"/>
      <c r="E6" s="235"/>
      <c r="F6" s="235"/>
      <c r="G6" s="235"/>
      <c r="H6" s="235"/>
      <c r="I6" s="235"/>
      <c r="J6" s="235"/>
      <c r="K6" s="235"/>
      <c r="L6" s="235"/>
      <c r="M6" s="235"/>
      <c r="N6" s="330"/>
      <c r="O6" s="330"/>
      <c r="P6" s="330"/>
      <c r="Q6" s="330"/>
      <c r="R6" s="330"/>
      <c r="S6" s="330"/>
      <c r="T6" s="330"/>
      <c r="U6" s="330"/>
      <c r="V6" s="330"/>
      <c r="W6" s="330"/>
      <c r="X6" s="330"/>
      <c r="Y6" s="330"/>
      <c r="Z6" s="330"/>
      <c r="AA6" s="330"/>
    </row>
    <row r="7" spans="1:27" ht="15.75">
      <c r="A7" s="235"/>
      <c r="B7" s="235"/>
      <c r="C7" s="235"/>
      <c r="D7" s="235"/>
      <c r="E7" s="235"/>
      <c r="F7" s="235"/>
      <c r="G7" s="235"/>
      <c r="H7" s="235"/>
      <c r="I7" s="235"/>
      <c r="J7" s="235"/>
      <c r="K7" s="235"/>
      <c r="L7" s="235"/>
      <c r="M7" s="235"/>
      <c r="N7" s="330"/>
      <c r="O7" s="330"/>
      <c r="P7" s="330"/>
      <c r="Q7" s="330"/>
      <c r="R7" s="330"/>
      <c r="S7" s="330"/>
      <c r="T7" s="330"/>
      <c r="U7" s="330"/>
      <c r="V7" s="330"/>
      <c r="W7" s="330"/>
      <c r="X7" s="330"/>
      <c r="Y7" s="330"/>
      <c r="Z7" s="330"/>
      <c r="AA7" s="330"/>
    </row>
    <row r="8" spans="1:27" ht="33" customHeight="1">
      <c r="A8" s="760" t="s">
        <v>637</v>
      </c>
      <c r="B8" s="757" t="s">
        <v>638</v>
      </c>
      <c r="C8" s="757" t="s">
        <v>639</v>
      </c>
      <c r="D8" s="757" t="s">
        <v>640</v>
      </c>
      <c r="E8" s="757" t="s">
        <v>641</v>
      </c>
      <c r="F8" s="757" t="s">
        <v>642</v>
      </c>
      <c r="G8" s="758" t="s">
        <v>643</v>
      </c>
      <c r="H8" s="757" t="s">
        <v>644</v>
      </c>
      <c r="I8" s="757" t="s">
        <v>645</v>
      </c>
      <c r="J8" s="757" t="s">
        <v>646</v>
      </c>
      <c r="K8" s="757" t="s">
        <v>647</v>
      </c>
      <c r="L8" s="757" t="s">
        <v>648</v>
      </c>
      <c r="M8" s="757" t="s">
        <v>649</v>
      </c>
      <c r="N8" s="757" t="s">
        <v>650</v>
      </c>
      <c r="O8" s="757" t="s">
        <v>651</v>
      </c>
      <c r="P8" s="757" t="s">
        <v>109</v>
      </c>
      <c r="Q8" s="757" t="s">
        <v>652</v>
      </c>
      <c r="R8" s="763" t="s">
        <v>653</v>
      </c>
      <c r="S8" s="814"/>
      <c r="T8" s="764" t="s">
        <v>654</v>
      </c>
      <c r="U8" s="814"/>
      <c r="V8" s="765" t="s">
        <v>655</v>
      </c>
      <c r="W8" s="765" t="s">
        <v>293</v>
      </c>
      <c r="X8" s="764" t="s">
        <v>656</v>
      </c>
      <c r="Y8" s="815"/>
      <c r="Z8" s="815"/>
      <c r="AA8" s="816"/>
    </row>
    <row r="9" spans="1:27" ht="15.75">
      <c r="A9" s="817"/>
      <c r="B9" s="786"/>
      <c r="C9" s="786"/>
      <c r="D9" s="786"/>
      <c r="E9" s="786"/>
      <c r="F9" s="786"/>
      <c r="G9" s="786"/>
      <c r="H9" s="786"/>
      <c r="I9" s="786"/>
      <c r="J9" s="786"/>
      <c r="K9" s="786"/>
      <c r="L9" s="786"/>
      <c r="M9" s="786"/>
      <c r="N9" s="786"/>
      <c r="O9" s="786"/>
      <c r="P9" s="786"/>
      <c r="Q9" s="786"/>
      <c r="R9" s="766" t="s">
        <v>37</v>
      </c>
      <c r="S9" s="766" t="s">
        <v>657</v>
      </c>
      <c r="T9" s="761" t="s">
        <v>41</v>
      </c>
      <c r="U9" s="761" t="s">
        <v>42</v>
      </c>
      <c r="V9" s="786"/>
      <c r="W9" s="786"/>
      <c r="X9" s="761" t="s">
        <v>658</v>
      </c>
      <c r="Y9" s="761" t="s">
        <v>8</v>
      </c>
      <c r="Z9" s="761" t="s">
        <v>659</v>
      </c>
      <c r="AA9" s="762" t="s">
        <v>660</v>
      </c>
    </row>
    <row r="10" spans="1:27" ht="15.75">
      <c r="A10" s="817"/>
      <c r="B10" s="786"/>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818"/>
    </row>
    <row r="11" spans="1:27" ht="15.75">
      <c r="A11" s="817"/>
      <c r="B11" s="786"/>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818"/>
    </row>
    <row r="12" spans="1:27" ht="15.75">
      <c r="A12" s="819"/>
      <c r="B12" s="820"/>
      <c r="C12" s="820"/>
      <c r="D12" s="820"/>
      <c r="E12" s="820"/>
      <c r="F12" s="820"/>
      <c r="G12" s="820"/>
      <c r="H12" s="820"/>
      <c r="I12" s="820"/>
      <c r="J12" s="820"/>
      <c r="K12" s="820"/>
      <c r="L12" s="820"/>
      <c r="M12" s="820"/>
      <c r="N12" s="820"/>
      <c r="O12" s="820"/>
      <c r="P12" s="820"/>
      <c r="Q12" s="820"/>
      <c r="R12" s="820"/>
      <c r="S12" s="820"/>
      <c r="T12" s="820"/>
      <c r="U12" s="820"/>
      <c r="V12" s="820"/>
      <c r="W12" s="820"/>
      <c r="X12" s="820"/>
      <c r="Y12" s="820"/>
      <c r="Z12" s="820"/>
      <c r="AA12" s="821"/>
    </row>
    <row r="13" spans="1:27" ht="15.75">
      <c r="A13" s="331"/>
      <c r="B13" s="332"/>
      <c r="C13" s="332"/>
      <c r="D13" s="333"/>
      <c r="E13" s="334"/>
      <c r="F13" s="332"/>
      <c r="G13" s="335"/>
      <c r="H13" s="332"/>
      <c r="I13" s="336"/>
      <c r="J13" s="336"/>
      <c r="K13" s="336"/>
      <c r="L13" s="336"/>
      <c r="M13" s="336"/>
      <c r="N13" s="336"/>
      <c r="O13" s="336"/>
      <c r="P13" s="336"/>
      <c r="Q13" s="337"/>
      <c r="R13" s="337"/>
      <c r="S13" s="337"/>
      <c r="T13" s="337"/>
      <c r="U13" s="337"/>
      <c r="V13" s="337"/>
      <c r="W13" s="337"/>
      <c r="X13" s="337"/>
      <c r="Y13" s="337"/>
      <c r="Z13" s="337"/>
      <c r="AA13" s="19"/>
    </row>
    <row r="14" spans="1:27" ht="15.75">
      <c r="A14" s="331"/>
      <c r="B14" s="332"/>
      <c r="C14" s="332"/>
      <c r="D14" s="333"/>
      <c r="E14" s="334"/>
      <c r="F14" s="332"/>
      <c r="G14" s="335"/>
      <c r="H14" s="332"/>
      <c r="I14" s="336"/>
      <c r="J14" s="336"/>
      <c r="K14" s="336"/>
      <c r="L14" s="336"/>
      <c r="M14" s="336"/>
      <c r="N14" s="336"/>
      <c r="O14" s="336"/>
      <c r="P14" s="336"/>
      <c r="Q14" s="337"/>
      <c r="R14" s="337"/>
      <c r="S14" s="337"/>
      <c r="T14" s="337"/>
      <c r="U14" s="337"/>
      <c r="V14" s="337"/>
      <c r="W14" s="337"/>
      <c r="X14" s="337"/>
      <c r="Y14" s="337"/>
      <c r="Z14" s="337"/>
      <c r="AA14" s="19"/>
    </row>
    <row r="15" spans="1:27" ht="15.75">
      <c r="A15" s="331"/>
      <c r="B15" s="332"/>
      <c r="C15" s="332"/>
      <c r="D15" s="333"/>
      <c r="E15" s="334"/>
      <c r="F15" s="332"/>
      <c r="G15" s="335"/>
      <c r="H15" s="332"/>
      <c r="I15" s="336"/>
      <c r="J15" s="336"/>
      <c r="K15" s="336"/>
      <c r="L15" s="336"/>
      <c r="M15" s="336"/>
      <c r="N15" s="336"/>
      <c r="O15" s="336"/>
      <c r="P15" s="336"/>
      <c r="Q15" s="337"/>
      <c r="R15" s="337"/>
      <c r="S15" s="337"/>
      <c r="T15" s="337"/>
      <c r="U15" s="337"/>
      <c r="V15" s="337"/>
      <c r="W15" s="337"/>
      <c r="X15" s="337"/>
      <c r="Y15" s="337"/>
      <c r="Z15" s="337"/>
      <c r="AA15" s="19"/>
    </row>
    <row r="16" spans="1:27" ht="15.75">
      <c r="A16" s="331"/>
      <c r="B16" s="337"/>
      <c r="C16" s="337"/>
      <c r="D16" s="334"/>
      <c r="E16" s="334"/>
      <c r="F16" s="337"/>
      <c r="G16" s="335"/>
      <c r="H16" s="337"/>
      <c r="I16" s="337"/>
      <c r="J16" s="337"/>
      <c r="K16" s="337"/>
      <c r="L16" s="337"/>
      <c r="M16" s="337"/>
      <c r="N16" s="337"/>
      <c r="O16" s="337"/>
      <c r="P16" s="337"/>
      <c r="Q16" s="337"/>
      <c r="R16" s="337"/>
      <c r="S16" s="337"/>
      <c r="T16" s="337"/>
      <c r="U16" s="337"/>
      <c r="V16" s="337"/>
      <c r="W16" s="337"/>
      <c r="X16" s="337"/>
      <c r="Y16" s="337"/>
      <c r="Z16" s="337"/>
      <c r="AA16" s="19"/>
    </row>
    <row r="17" spans="1:27" ht="15.75">
      <c r="A17" s="331"/>
      <c r="B17" s="337"/>
      <c r="C17" s="337"/>
      <c r="D17" s="334"/>
      <c r="E17" s="334"/>
      <c r="F17" s="337"/>
      <c r="G17" s="335"/>
      <c r="H17" s="337"/>
      <c r="I17" s="337"/>
      <c r="J17" s="337"/>
      <c r="K17" s="337"/>
      <c r="L17" s="337"/>
      <c r="M17" s="337"/>
      <c r="N17" s="337"/>
      <c r="O17" s="337"/>
      <c r="P17" s="337"/>
      <c r="Q17" s="337"/>
      <c r="R17" s="337"/>
      <c r="S17" s="337"/>
      <c r="T17" s="337"/>
      <c r="U17" s="337"/>
      <c r="V17" s="337"/>
      <c r="W17" s="337"/>
      <c r="X17" s="337"/>
      <c r="Y17" s="337"/>
      <c r="Z17" s="337"/>
      <c r="AA17" s="19"/>
    </row>
    <row r="18" spans="1:27" ht="15.75">
      <c r="A18" s="331"/>
      <c r="B18" s="337"/>
      <c r="C18" s="337"/>
      <c r="D18" s="334"/>
      <c r="E18" s="334"/>
      <c r="F18" s="337"/>
      <c r="G18" s="335"/>
      <c r="H18" s="337"/>
      <c r="I18" s="337"/>
      <c r="J18" s="337"/>
      <c r="K18" s="337"/>
      <c r="L18" s="337"/>
      <c r="M18" s="337"/>
      <c r="N18" s="337"/>
      <c r="O18" s="337"/>
      <c r="P18" s="337"/>
      <c r="Q18" s="337"/>
      <c r="R18" s="337"/>
      <c r="S18" s="337"/>
      <c r="T18" s="337"/>
      <c r="U18" s="337"/>
      <c r="V18" s="337"/>
      <c r="W18" s="337"/>
      <c r="X18" s="337"/>
      <c r="Y18" s="337"/>
      <c r="Z18" s="337"/>
      <c r="AA18" s="19"/>
    </row>
    <row r="19" spans="1:27" ht="15.75">
      <c r="A19" s="331"/>
      <c r="B19" s="337"/>
      <c r="C19" s="337"/>
      <c r="D19" s="334"/>
      <c r="E19" s="334"/>
      <c r="F19" s="337"/>
      <c r="G19" s="335"/>
      <c r="H19" s="337"/>
      <c r="I19" s="337"/>
      <c r="J19" s="337"/>
      <c r="K19" s="337"/>
      <c r="L19" s="337"/>
      <c r="M19" s="337"/>
      <c r="N19" s="337"/>
      <c r="O19" s="337"/>
      <c r="P19" s="337"/>
      <c r="Q19" s="337"/>
      <c r="R19" s="337"/>
      <c r="S19" s="337"/>
      <c r="T19" s="337"/>
      <c r="U19" s="337"/>
      <c r="V19" s="337"/>
      <c r="W19" s="337"/>
      <c r="X19" s="337"/>
      <c r="Y19" s="337"/>
      <c r="Z19" s="337"/>
      <c r="AA19" s="19"/>
    </row>
    <row r="20" spans="1:27" ht="15.75">
      <c r="A20" s="331"/>
      <c r="B20" s="337"/>
      <c r="C20" s="337"/>
      <c r="D20" s="334"/>
      <c r="E20" s="334"/>
      <c r="F20" s="337"/>
      <c r="G20" s="335"/>
      <c r="H20" s="337"/>
      <c r="I20" s="337"/>
      <c r="J20" s="337"/>
      <c r="K20" s="337"/>
      <c r="L20" s="337"/>
      <c r="M20" s="337"/>
      <c r="N20" s="337"/>
      <c r="O20" s="337"/>
      <c r="P20" s="337"/>
      <c r="Q20" s="337"/>
      <c r="R20" s="337"/>
      <c r="S20" s="337"/>
      <c r="T20" s="337"/>
      <c r="U20" s="337"/>
      <c r="V20" s="337"/>
      <c r="W20" s="337"/>
      <c r="X20" s="337"/>
      <c r="Y20" s="337"/>
      <c r="Z20" s="337"/>
      <c r="AA20" s="19"/>
    </row>
    <row r="21" spans="1:27" ht="15.75">
      <c r="A21" s="331"/>
      <c r="B21" s="337"/>
      <c r="C21" s="337"/>
      <c r="D21" s="334"/>
      <c r="E21" s="334"/>
      <c r="F21" s="337"/>
      <c r="G21" s="335"/>
      <c r="H21" s="337"/>
      <c r="I21" s="337"/>
      <c r="J21" s="337"/>
      <c r="K21" s="337"/>
      <c r="L21" s="337"/>
      <c r="M21" s="337"/>
      <c r="N21" s="337"/>
      <c r="O21" s="337"/>
      <c r="P21" s="337"/>
      <c r="Q21" s="337"/>
      <c r="R21" s="337"/>
      <c r="S21" s="337"/>
      <c r="T21" s="337"/>
      <c r="U21" s="337"/>
      <c r="V21" s="337"/>
      <c r="W21" s="337"/>
      <c r="X21" s="337"/>
      <c r="Y21" s="337"/>
      <c r="Z21" s="337"/>
      <c r="AA21" s="19"/>
    </row>
    <row r="22" spans="1:27" ht="15.75">
      <c r="A22" s="331"/>
      <c r="B22" s="337"/>
      <c r="C22" s="337"/>
      <c r="D22" s="334"/>
      <c r="E22" s="334"/>
      <c r="F22" s="337"/>
      <c r="G22" s="335"/>
      <c r="H22" s="337"/>
      <c r="I22" s="337"/>
      <c r="J22" s="337"/>
      <c r="K22" s="337"/>
      <c r="L22" s="337"/>
      <c r="M22" s="337"/>
      <c r="N22" s="337"/>
      <c r="O22" s="337"/>
      <c r="P22" s="337"/>
      <c r="Q22" s="337"/>
      <c r="R22" s="337"/>
      <c r="S22" s="337"/>
      <c r="T22" s="337"/>
      <c r="U22" s="337"/>
      <c r="V22" s="337"/>
      <c r="W22" s="337"/>
      <c r="X22" s="337"/>
      <c r="Y22" s="337"/>
      <c r="Z22" s="337"/>
      <c r="AA22" s="19"/>
    </row>
    <row r="23" spans="1:27" ht="15.75">
      <c r="A23" s="331"/>
      <c r="B23" s="337"/>
      <c r="C23" s="337"/>
      <c r="D23" s="334"/>
      <c r="E23" s="334"/>
      <c r="F23" s="337"/>
      <c r="G23" s="335"/>
      <c r="H23" s="337"/>
      <c r="I23" s="337"/>
      <c r="J23" s="337"/>
      <c r="K23" s="337"/>
      <c r="L23" s="337"/>
      <c r="M23" s="337"/>
      <c r="N23" s="337"/>
      <c r="O23" s="337"/>
      <c r="P23" s="337"/>
      <c r="Q23" s="337"/>
      <c r="R23" s="337"/>
      <c r="S23" s="337"/>
      <c r="T23" s="337"/>
      <c r="U23" s="337"/>
      <c r="V23" s="337"/>
      <c r="W23" s="337"/>
      <c r="X23" s="337"/>
      <c r="Y23" s="337"/>
      <c r="Z23" s="337"/>
      <c r="AA23" s="19"/>
    </row>
    <row r="24" spans="1:27" ht="15.75">
      <c r="A24" s="331"/>
      <c r="B24" s="337"/>
      <c r="C24" s="337"/>
      <c r="D24" s="334"/>
      <c r="E24" s="334"/>
      <c r="F24" s="337"/>
      <c r="G24" s="335"/>
      <c r="H24" s="337"/>
      <c r="I24" s="337"/>
      <c r="J24" s="337"/>
      <c r="K24" s="337"/>
      <c r="L24" s="337"/>
      <c r="M24" s="337"/>
      <c r="N24" s="337"/>
      <c r="O24" s="337"/>
      <c r="P24" s="337"/>
      <c r="Q24" s="337"/>
      <c r="R24" s="337"/>
      <c r="S24" s="337"/>
      <c r="T24" s="337"/>
      <c r="U24" s="337"/>
      <c r="V24" s="337"/>
      <c r="W24" s="337"/>
      <c r="X24" s="337"/>
      <c r="Y24" s="337"/>
      <c r="Z24" s="337"/>
      <c r="AA24" s="19"/>
    </row>
    <row r="25" spans="1:27" ht="15.75">
      <c r="A25" s="331"/>
      <c r="B25" s="337"/>
      <c r="C25" s="337"/>
      <c r="D25" s="334"/>
      <c r="E25" s="334"/>
      <c r="F25" s="337"/>
      <c r="G25" s="335"/>
      <c r="H25" s="337"/>
      <c r="I25" s="337"/>
      <c r="J25" s="337"/>
      <c r="K25" s="337"/>
      <c r="L25" s="337"/>
      <c r="M25" s="337"/>
      <c r="N25" s="337"/>
      <c r="O25" s="337"/>
      <c r="P25" s="337"/>
      <c r="Q25" s="337"/>
      <c r="R25" s="337"/>
      <c r="S25" s="337"/>
      <c r="T25" s="337"/>
      <c r="U25" s="337"/>
      <c r="V25" s="337"/>
      <c r="W25" s="337"/>
      <c r="X25" s="337"/>
      <c r="Y25" s="337"/>
      <c r="Z25" s="337"/>
      <c r="AA25" s="19"/>
    </row>
    <row r="26" spans="1:27" ht="15.75">
      <c r="A26" s="331"/>
      <c r="B26" s="337"/>
      <c r="C26" s="337"/>
      <c r="D26" s="334"/>
      <c r="E26" s="334"/>
      <c r="F26" s="337"/>
      <c r="G26" s="335"/>
      <c r="H26" s="337"/>
      <c r="I26" s="337"/>
      <c r="J26" s="337"/>
      <c r="K26" s="337"/>
      <c r="L26" s="337"/>
      <c r="M26" s="337"/>
      <c r="N26" s="337"/>
      <c r="O26" s="337"/>
      <c r="P26" s="337"/>
      <c r="Q26" s="337"/>
      <c r="R26" s="337"/>
      <c r="S26" s="337"/>
      <c r="T26" s="337"/>
      <c r="U26" s="337"/>
      <c r="V26" s="337"/>
      <c r="W26" s="337"/>
      <c r="X26" s="337"/>
      <c r="Y26" s="337"/>
      <c r="Z26" s="337"/>
      <c r="AA26" s="19"/>
    </row>
    <row r="27" spans="1:27" ht="15.75">
      <c r="A27" s="331"/>
      <c r="B27" s="332"/>
      <c r="C27" s="332"/>
      <c r="D27" s="333"/>
      <c r="E27" s="334"/>
      <c r="F27" s="332"/>
      <c r="G27" s="335"/>
      <c r="H27" s="332"/>
      <c r="I27" s="336"/>
      <c r="J27" s="336"/>
      <c r="K27" s="336"/>
      <c r="L27" s="336"/>
      <c r="M27" s="336"/>
      <c r="N27" s="336"/>
      <c r="O27" s="336"/>
      <c r="P27" s="336"/>
      <c r="Q27" s="337"/>
      <c r="R27" s="337"/>
      <c r="S27" s="337"/>
      <c r="T27" s="337"/>
      <c r="U27" s="337"/>
      <c r="V27" s="337"/>
      <c r="W27" s="337"/>
      <c r="X27" s="337"/>
      <c r="Y27" s="337"/>
      <c r="Z27" s="337"/>
      <c r="AA27" s="19"/>
    </row>
    <row r="28" spans="1:27" ht="15.75">
      <c r="A28" s="331"/>
      <c r="B28" s="332"/>
      <c r="C28" s="332"/>
      <c r="D28" s="333"/>
      <c r="E28" s="334"/>
      <c r="F28" s="332"/>
      <c r="G28" s="335"/>
      <c r="H28" s="332"/>
      <c r="I28" s="336"/>
      <c r="J28" s="336"/>
      <c r="K28" s="336"/>
      <c r="L28" s="336"/>
      <c r="M28" s="336"/>
      <c r="N28" s="336"/>
      <c r="O28" s="336"/>
      <c r="P28" s="336"/>
      <c r="Q28" s="337"/>
      <c r="R28" s="337"/>
      <c r="S28" s="337"/>
      <c r="T28" s="337"/>
      <c r="U28" s="337"/>
      <c r="V28" s="337"/>
      <c r="W28" s="337"/>
      <c r="X28" s="337"/>
      <c r="Y28" s="337"/>
      <c r="Z28" s="337"/>
      <c r="AA28" s="19"/>
    </row>
    <row r="29" spans="1:27" ht="15.75">
      <c r="A29" s="331"/>
      <c r="B29" s="332"/>
      <c r="C29" s="332"/>
      <c r="D29" s="333"/>
      <c r="E29" s="334"/>
      <c r="F29" s="332"/>
      <c r="G29" s="335"/>
      <c r="H29" s="332"/>
      <c r="I29" s="336"/>
      <c r="J29" s="336"/>
      <c r="K29" s="336"/>
      <c r="L29" s="336"/>
      <c r="M29" s="336"/>
      <c r="N29" s="336"/>
      <c r="O29" s="336"/>
      <c r="P29" s="336"/>
      <c r="Q29" s="337"/>
      <c r="R29" s="337"/>
      <c r="S29" s="337"/>
      <c r="T29" s="337"/>
      <c r="U29" s="337"/>
      <c r="V29" s="337"/>
      <c r="W29" s="337"/>
      <c r="X29" s="337"/>
      <c r="Y29" s="337"/>
      <c r="Z29" s="337"/>
      <c r="AA29" s="19"/>
    </row>
    <row r="30" spans="1:27" ht="15.75">
      <c r="A30" s="338"/>
      <c r="B30" s="20"/>
      <c r="C30" s="20"/>
      <c r="D30" s="21"/>
      <c r="E30" s="22"/>
      <c r="F30" s="20"/>
      <c r="G30" s="23"/>
      <c r="H30" s="20"/>
      <c r="I30" s="24"/>
      <c r="J30" s="24"/>
      <c r="K30" s="24"/>
      <c r="L30" s="24"/>
      <c r="M30" s="24"/>
      <c r="N30" s="24"/>
      <c r="O30" s="24"/>
      <c r="P30" s="24"/>
      <c r="Q30" s="25"/>
      <c r="R30" s="25"/>
      <c r="S30" s="25"/>
      <c r="T30" s="25"/>
      <c r="U30" s="25"/>
      <c r="V30" s="25"/>
      <c r="W30" s="25"/>
      <c r="X30" s="25"/>
      <c r="Y30" s="25"/>
      <c r="Z30" s="25"/>
      <c r="AA30" s="26"/>
    </row>
    <row r="31" spans="1:27" ht="15.75">
      <c r="A31" s="339"/>
      <c r="B31" s="340"/>
      <c r="C31" s="340"/>
      <c r="D31" s="341"/>
      <c r="E31" s="341"/>
      <c r="F31" s="342"/>
      <c r="G31" s="343"/>
      <c r="H31" s="342"/>
      <c r="I31" s="342"/>
      <c r="J31" s="343"/>
      <c r="K31" s="342"/>
      <c r="L31" s="342"/>
      <c r="M31" s="342"/>
      <c r="N31" s="235"/>
      <c r="O31" s="235"/>
      <c r="P31" s="235"/>
      <c r="Q31" s="235"/>
      <c r="R31" s="235"/>
      <c r="S31" s="235"/>
      <c r="T31" s="235"/>
      <c r="U31" s="235"/>
      <c r="V31" s="235"/>
      <c r="W31" s="235"/>
      <c r="X31" s="235"/>
      <c r="Y31" s="235"/>
      <c r="Z31" s="235"/>
      <c r="AA31" s="235"/>
    </row>
    <row r="32" spans="1:27" ht="15.75">
      <c r="A32" s="339"/>
      <c r="B32" s="340"/>
      <c r="C32" s="340"/>
      <c r="D32" s="341"/>
      <c r="E32" s="341"/>
      <c r="F32" s="342"/>
      <c r="G32" s="343"/>
      <c r="H32" s="342"/>
      <c r="I32" s="342"/>
      <c r="J32" s="343"/>
      <c r="K32" s="342"/>
      <c r="L32" s="342"/>
      <c r="M32" s="342"/>
      <c r="N32" s="235"/>
      <c r="O32" s="235"/>
      <c r="P32" s="235"/>
      <c r="Q32" s="235"/>
      <c r="R32" s="235"/>
      <c r="S32" s="235"/>
      <c r="T32" s="235"/>
      <c r="U32" s="235"/>
      <c r="V32" s="235"/>
      <c r="W32" s="235"/>
      <c r="X32" s="235"/>
      <c r="Y32" s="235"/>
      <c r="Z32" s="235"/>
      <c r="AA32" s="235"/>
    </row>
    <row r="33" spans="1:13" ht="15.75" hidden="1">
      <c r="A33" s="27"/>
      <c r="B33" s="28"/>
      <c r="C33" s="28"/>
      <c r="D33" s="29"/>
      <c r="E33" s="29"/>
      <c r="F33" s="30"/>
      <c r="G33" s="31"/>
      <c r="H33" s="30"/>
      <c r="I33" s="30"/>
      <c r="J33" s="31"/>
      <c r="K33" s="30"/>
      <c r="L33" s="30"/>
      <c r="M33" s="30"/>
    </row>
    <row r="34" spans="1:13" ht="15.75" hidden="1">
      <c r="A34" s="27"/>
      <c r="B34" s="28"/>
      <c r="C34" s="28"/>
      <c r="D34" s="29"/>
      <c r="E34" s="29"/>
      <c r="F34" s="30"/>
      <c r="G34" s="31"/>
      <c r="H34" s="30"/>
      <c r="I34" s="30"/>
      <c r="J34" s="31"/>
      <c r="K34" s="30"/>
      <c r="L34" s="30"/>
      <c r="M34" s="30"/>
    </row>
    <row r="35" spans="1:13" ht="15.75" hidden="1">
      <c r="A35" s="27"/>
      <c r="B35" s="28"/>
      <c r="C35" s="28"/>
      <c r="D35" s="29"/>
      <c r="E35" s="29"/>
      <c r="F35" s="30"/>
      <c r="G35" s="31"/>
      <c r="H35" s="30"/>
      <c r="I35" s="30"/>
      <c r="J35" s="31"/>
      <c r="K35" s="30"/>
      <c r="L35" s="30"/>
      <c r="M35" s="30"/>
    </row>
    <row r="36" spans="1:13" ht="15.75" hidden="1">
      <c r="A36" s="27"/>
      <c r="B36" s="28"/>
      <c r="C36" s="28"/>
      <c r="D36" s="29"/>
      <c r="E36" s="29"/>
      <c r="F36" s="30"/>
      <c r="G36" s="31"/>
      <c r="H36" s="30"/>
      <c r="I36" s="30"/>
      <c r="J36" s="31"/>
      <c r="K36" s="30"/>
      <c r="L36" s="30"/>
      <c r="M36" s="30"/>
    </row>
    <row r="37" spans="1:13" ht="15.75" hidden="1">
      <c r="A37" s="27"/>
      <c r="B37" s="28"/>
      <c r="C37" s="28"/>
      <c r="D37" s="29"/>
      <c r="E37" s="29"/>
      <c r="F37" s="30"/>
      <c r="G37" s="31"/>
      <c r="H37" s="30"/>
      <c r="I37" s="30"/>
      <c r="J37" s="31"/>
      <c r="K37" s="30"/>
      <c r="L37" s="30"/>
      <c r="M37" s="30"/>
    </row>
    <row r="38" spans="1:13" ht="15.75" hidden="1">
      <c r="A38" s="27"/>
      <c r="B38" s="28"/>
      <c r="C38" s="28"/>
      <c r="D38" s="29"/>
      <c r="E38" s="29"/>
      <c r="F38" s="30"/>
      <c r="G38" s="31"/>
      <c r="H38" s="30"/>
      <c r="I38" s="30"/>
      <c r="J38" s="31"/>
      <c r="K38" s="30"/>
      <c r="L38" s="30"/>
      <c r="M38" s="30"/>
    </row>
    <row r="39" spans="1:13" ht="15.75" hidden="1">
      <c r="A39" s="27"/>
      <c r="B39" s="28"/>
      <c r="C39" s="28"/>
      <c r="D39" s="29"/>
      <c r="E39" s="29"/>
      <c r="F39" s="30"/>
      <c r="G39" s="31"/>
      <c r="H39" s="30"/>
      <c r="I39" s="30"/>
      <c r="J39" s="31"/>
      <c r="K39" s="30"/>
      <c r="L39" s="30"/>
      <c r="M39" s="30"/>
    </row>
    <row r="40" spans="1:13" ht="15.75" hidden="1">
      <c r="A40" s="27"/>
      <c r="B40" s="28"/>
      <c r="C40" s="28"/>
      <c r="D40" s="29"/>
      <c r="E40" s="29"/>
      <c r="F40" s="30"/>
      <c r="G40" s="31"/>
      <c r="H40" s="30"/>
      <c r="I40" s="30"/>
      <c r="J40" s="31"/>
      <c r="K40" s="30"/>
      <c r="L40" s="30"/>
      <c r="M40" s="30"/>
    </row>
    <row r="41" spans="1:13" ht="15.75" hidden="1">
      <c r="A41" s="27"/>
      <c r="B41" s="28"/>
      <c r="C41" s="28"/>
      <c r="D41" s="29"/>
      <c r="E41" s="29"/>
      <c r="F41" s="30"/>
      <c r="G41" s="31"/>
      <c r="H41" s="30"/>
      <c r="I41" s="30"/>
      <c r="J41" s="31"/>
      <c r="K41" s="30"/>
      <c r="L41" s="30"/>
      <c r="M41" s="30"/>
    </row>
    <row r="42" spans="1:13" ht="15.75" hidden="1">
      <c r="A42" s="27"/>
      <c r="B42" s="28"/>
      <c r="C42" s="28"/>
      <c r="D42" s="29"/>
      <c r="E42" s="29"/>
      <c r="F42" s="30"/>
      <c r="G42" s="31"/>
      <c r="H42" s="30"/>
      <c r="I42" s="30"/>
      <c r="J42" s="31"/>
      <c r="K42" s="30"/>
      <c r="L42" s="30"/>
      <c r="M42" s="30"/>
    </row>
    <row r="43" spans="1:13" ht="15.75" hidden="1">
      <c r="A43" s="27"/>
      <c r="B43" s="28"/>
      <c r="C43" s="28"/>
      <c r="D43" s="29"/>
      <c r="E43" s="29"/>
      <c r="F43" s="30"/>
      <c r="G43" s="31"/>
      <c r="H43" s="30"/>
      <c r="I43" s="30"/>
      <c r="J43" s="31"/>
      <c r="K43" s="30"/>
      <c r="L43" s="30"/>
      <c r="M43" s="30"/>
    </row>
    <row r="44" spans="1:13" ht="15.75" hidden="1">
      <c r="A44" s="27"/>
      <c r="B44" s="28"/>
      <c r="C44" s="28"/>
      <c r="D44" s="29"/>
      <c r="E44" s="29"/>
      <c r="F44" s="30"/>
      <c r="G44" s="31"/>
      <c r="H44" s="30"/>
      <c r="I44" s="30"/>
      <c r="J44" s="31"/>
      <c r="K44" s="30"/>
      <c r="L44" s="30"/>
      <c r="M44" s="30"/>
    </row>
    <row r="45" spans="1:13" ht="15.75" hidden="1">
      <c r="A45" s="27"/>
      <c r="B45" s="28"/>
      <c r="C45" s="28"/>
      <c r="D45" s="29"/>
      <c r="E45" s="29"/>
      <c r="F45" s="30"/>
      <c r="G45" s="31"/>
      <c r="H45" s="30"/>
      <c r="I45" s="30"/>
      <c r="J45" s="31"/>
      <c r="K45" s="30"/>
      <c r="L45" s="30"/>
      <c r="M45" s="30"/>
    </row>
    <row r="46" spans="1:13" ht="15.75" hidden="1">
      <c r="A46" s="27"/>
      <c r="B46" s="28"/>
      <c r="C46" s="28"/>
      <c r="D46" s="29"/>
      <c r="E46" s="29"/>
      <c r="F46" s="30"/>
      <c r="G46" s="31"/>
      <c r="H46" s="30"/>
      <c r="I46" s="30"/>
      <c r="J46" s="31"/>
      <c r="K46" s="30"/>
      <c r="L46" s="30"/>
      <c r="M46" s="30"/>
    </row>
    <row r="47" spans="1:13" ht="15.75" hidden="1">
      <c r="A47" s="27"/>
      <c r="B47" s="28"/>
      <c r="C47" s="28"/>
      <c r="D47" s="29"/>
      <c r="E47" s="29"/>
      <c r="F47" s="30"/>
      <c r="G47" s="31"/>
      <c r="H47" s="30"/>
      <c r="I47" s="30"/>
      <c r="J47" s="31"/>
      <c r="K47" s="30"/>
      <c r="L47" s="30"/>
      <c r="M47" s="30"/>
    </row>
    <row r="48" spans="1:13" ht="15.75" hidden="1">
      <c r="A48" s="27"/>
      <c r="B48" s="28"/>
      <c r="C48" s="28"/>
      <c r="D48" s="29"/>
      <c r="E48" s="29"/>
      <c r="F48" s="30"/>
      <c r="G48" s="31"/>
      <c r="H48" s="30"/>
      <c r="I48" s="30"/>
      <c r="J48" s="31"/>
      <c r="K48" s="30"/>
      <c r="L48" s="30"/>
      <c r="M48" s="30"/>
    </row>
    <row r="49" spans="1:13" ht="15.75" hidden="1">
      <c r="A49" s="27"/>
      <c r="B49" s="28"/>
      <c r="C49" s="28"/>
      <c r="D49" s="29"/>
      <c r="E49" s="29"/>
      <c r="F49" s="30"/>
      <c r="G49" s="31"/>
      <c r="H49" s="30"/>
      <c r="I49" s="30"/>
      <c r="J49" s="31"/>
      <c r="K49" s="30"/>
      <c r="L49" s="30"/>
      <c r="M49" s="30"/>
    </row>
    <row r="50" spans="1:13" ht="15.75" hidden="1">
      <c r="A50" s="27"/>
      <c r="B50" s="28"/>
      <c r="C50" s="28"/>
      <c r="D50" s="29"/>
      <c r="E50" s="29"/>
      <c r="F50" s="30"/>
      <c r="G50" s="31"/>
      <c r="H50" s="30"/>
      <c r="I50" s="30"/>
      <c r="J50" s="31"/>
      <c r="K50" s="30"/>
      <c r="L50" s="30"/>
      <c r="M50" s="30"/>
    </row>
    <row r="51" spans="1:13" ht="15.75" hidden="1">
      <c r="A51" s="27"/>
      <c r="B51" s="28"/>
      <c r="C51" s="28"/>
      <c r="D51" s="29"/>
      <c r="E51" s="29"/>
      <c r="F51" s="30"/>
      <c r="G51" s="31"/>
      <c r="H51" s="30"/>
      <c r="I51" s="30"/>
      <c r="J51" s="31"/>
      <c r="K51" s="30"/>
      <c r="L51" s="30"/>
      <c r="M51" s="30"/>
    </row>
    <row r="52" spans="1:13" ht="15.75" hidden="1">
      <c r="A52" s="27"/>
      <c r="B52" s="28"/>
      <c r="C52" s="28"/>
      <c r="D52" s="29"/>
      <c r="E52" s="29"/>
      <c r="F52" s="30"/>
      <c r="G52" s="31"/>
      <c r="H52" s="30"/>
      <c r="I52" s="30"/>
      <c r="J52" s="31"/>
      <c r="K52" s="30"/>
      <c r="L52" s="30"/>
      <c r="M52" s="30"/>
    </row>
    <row r="53" spans="1:13" ht="15.75" hidden="1">
      <c r="A53" s="27"/>
      <c r="B53" s="28"/>
      <c r="C53" s="28"/>
      <c r="D53" s="29"/>
      <c r="E53" s="29"/>
      <c r="F53" s="30"/>
      <c r="G53" s="31"/>
      <c r="H53" s="30"/>
      <c r="I53" s="30"/>
      <c r="J53" s="31"/>
      <c r="K53" s="30"/>
      <c r="L53" s="30"/>
      <c r="M53" s="30"/>
    </row>
    <row r="54" spans="1:13" ht="15.75" hidden="1">
      <c r="A54" s="27"/>
      <c r="B54" s="28"/>
      <c r="C54" s="28"/>
      <c r="D54" s="29"/>
      <c r="E54" s="29"/>
      <c r="F54" s="30"/>
      <c r="G54" s="31"/>
      <c r="H54" s="30"/>
      <c r="I54" s="30"/>
      <c r="J54" s="31"/>
      <c r="K54" s="30"/>
      <c r="L54" s="30"/>
      <c r="M54" s="30"/>
    </row>
    <row r="55" spans="1:13" ht="15.75" hidden="1">
      <c r="A55" s="27"/>
      <c r="B55" s="28"/>
      <c r="C55" s="28"/>
      <c r="D55" s="29"/>
      <c r="E55" s="29"/>
      <c r="F55" s="30"/>
      <c r="G55" s="31"/>
      <c r="H55" s="30"/>
      <c r="I55" s="30"/>
      <c r="J55" s="31"/>
      <c r="K55" s="30"/>
      <c r="L55" s="30"/>
      <c r="M55" s="30"/>
    </row>
    <row r="56" spans="1:13" ht="15.75" hidden="1">
      <c r="A56" s="27"/>
      <c r="B56" s="28"/>
      <c r="C56" s="28"/>
      <c r="D56" s="29"/>
      <c r="E56" s="29"/>
      <c r="F56" s="30"/>
      <c r="G56" s="31"/>
      <c r="H56" s="30"/>
      <c r="I56" s="30"/>
      <c r="J56" s="31"/>
      <c r="K56" s="30"/>
      <c r="L56" s="30"/>
      <c r="M56" s="30"/>
    </row>
    <row r="57" spans="1:13" ht="15.75" hidden="1">
      <c r="A57" s="27"/>
      <c r="B57" s="28"/>
      <c r="C57" s="28"/>
      <c r="D57" s="29"/>
      <c r="E57" s="29"/>
      <c r="F57" s="30"/>
      <c r="G57" s="31"/>
      <c r="H57" s="30"/>
      <c r="I57" s="30"/>
      <c r="J57" s="31"/>
      <c r="K57" s="30"/>
      <c r="L57" s="30"/>
      <c r="M57" s="30"/>
    </row>
    <row r="58" spans="1:13" ht="15.75" hidden="1">
      <c r="A58" s="27"/>
      <c r="B58" s="28"/>
      <c r="C58" s="28"/>
      <c r="D58" s="29"/>
      <c r="E58" s="29"/>
      <c r="F58" s="30"/>
      <c r="G58" s="31"/>
      <c r="H58" s="30"/>
      <c r="I58" s="30"/>
      <c r="J58" s="31"/>
      <c r="K58" s="30"/>
      <c r="L58" s="30"/>
      <c r="M58" s="30"/>
    </row>
    <row r="59" spans="1:13" ht="15.75" hidden="1">
      <c r="A59" s="27"/>
      <c r="B59" s="28"/>
      <c r="C59" s="28"/>
      <c r="D59" s="29"/>
      <c r="E59" s="29"/>
      <c r="F59" s="30"/>
      <c r="G59" s="31"/>
      <c r="H59" s="30"/>
      <c r="I59" s="30"/>
      <c r="J59" s="31"/>
      <c r="K59" s="30"/>
      <c r="L59" s="30"/>
      <c r="M59" s="30"/>
    </row>
    <row r="60" spans="1:13" ht="15.75" hidden="1">
      <c r="A60" s="27"/>
      <c r="B60" s="28"/>
      <c r="C60" s="28"/>
      <c r="D60" s="29"/>
      <c r="E60" s="29"/>
      <c r="F60" s="30"/>
      <c r="G60" s="31"/>
      <c r="H60" s="30"/>
      <c r="I60" s="30"/>
      <c r="J60" s="31"/>
      <c r="K60" s="30"/>
      <c r="L60" s="30"/>
      <c r="M60" s="30"/>
    </row>
    <row r="61" spans="1:13" ht="15.75" hidden="1">
      <c r="A61" s="27"/>
      <c r="B61" s="28"/>
      <c r="C61" s="28"/>
      <c r="D61" s="29"/>
      <c r="E61" s="29"/>
      <c r="F61" s="30"/>
      <c r="G61" s="31"/>
      <c r="H61" s="30"/>
      <c r="I61" s="30"/>
      <c r="J61" s="31"/>
      <c r="K61" s="30"/>
      <c r="L61" s="30"/>
      <c r="M61" s="30"/>
    </row>
    <row r="62" spans="1:13" ht="15.75" hidden="1">
      <c r="A62" s="27"/>
      <c r="B62" s="28"/>
      <c r="C62" s="28"/>
      <c r="D62" s="29"/>
      <c r="E62" s="29"/>
      <c r="F62" s="30"/>
      <c r="G62" s="31"/>
      <c r="H62" s="30"/>
      <c r="I62" s="30"/>
      <c r="J62" s="31"/>
      <c r="K62" s="30"/>
      <c r="L62" s="30"/>
      <c r="M62" s="30"/>
    </row>
    <row r="63" spans="1:13" ht="15.75" hidden="1">
      <c r="A63" s="27"/>
      <c r="B63" s="28"/>
      <c r="C63" s="28"/>
      <c r="D63" s="29"/>
      <c r="E63" s="29"/>
      <c r="F63" s="30"/>
      <c r="G63" s="31"/>
      <c r="H63" s="30"/>
      <c r="I63" s="30"/>
      <c r="J63" s="31"/>
      <c r="K63" s="30"/>
      <c r="L63" s="30"/>
      <c r="M63" s="30"/>
    </row>
    <row r="64" spans="1:13" ht="15.75" hidden="1">
      <c r="A64" s="27"/>
      <c r="B64" s="28"/>
      <c r="C64" s="28"/>
      <c r="D64" s="29"/>
      <c r="E64" s="29"/>
      <c r="F64" s="30"/>
      <c r="G64" s="31"/>
      <c r="H64" s="30"/>
      <c r="I64" s="30"/>
      <c r="J64" s="31"/>
      <c r="K64" s="30"/>
      <c r="L64" s="30"/>
      <c r="M64" s="30"/>
    </row>
    <row r="65" spans="1:13" ht="15.75" hidden="1">
      <c r="A65" s="27"/>
      <c r="B65" s="28"/>
      <c r="C65" s="28"/>
      <c r="D65" s="29"/>
      <c r="E65" s="29"/>
      <c r="F65" s="30"/>
      <c r="G65" s="31"/>
      <c r="H65" s="30"/>
      <c r="I65" s="30"/>
      <c r="J65" s="31"/>
      <c r="K65" s="30"/>
      <c r="L65" s="30"/>
      <c r="M65" s="30"/>
    </row>
    <row r="66" spans="1:13" ht="15.75" hidden="1">
      <c r="A66" s="27"/>
      <c r="B66" s="28"/>
      <c r="C66" s="28"/>
      <c r="D66" s="29"/>
      <c r="E66" s="29"/>
      <c r="F66" s="30"/>
      <c r="G66" s="31"/>
      <c r="H66" s="30"/>
      <c r="I66" s="30"/>
      <c r="J66" s="31"/>
      <c r="K66" s="30"/>
      <c r="L66" s="30"/>
      <c r="M66" s="30"/>
    </row>
    <row r="67" spans="1:13" ht="15.75" hidden="1">
      <c r="A67" s="27"/>
      <c r="B67" s="28"/>
      <c r="C67" s="28"/>
      <c r="D67" s="29"/>
      <c r="E67" s="29"/>
      <c r="F67" s="30"/>
      <c r="G67" s="31"/>
      <c r="H67" s="30"/>
      <c r="I67" s="30"/>
      <c r="J67" s="31"/>
      <c r="K67" s="30"/>
      <c r="L67" s="30"/>
      <c r="M67" s="30"/>
    </row>
    <row r="68" spans="1:13" ht="15.75" hidden="1">
      <c r="A68" s="27"/>
      <c r="B68" s="28"/>
      <c r="C68" s="28"/>
      <c r="D68" s="29"/>
      <c r="E68" s="29"/>
      <c r="F68" s="30"/>
      <c r="G68" s="31"/>
      <c r="H68" s="30"/>
      <c r="I68" s="30"/>
      <c r="J68" s="31"/>
      <c r="K68" s="30"/>
      <c r="L68" s="30"/>
      <c r="M68" s="30"/>
    </row>
    <row r="69" spans="1:13" ht="15.75" hidden="1">
      <c r="A69" s="27"/>
      <c r="B69" s="28"/>
      <c r="C69" s="28"/>
      <c r="D69" s="29"/>
      <c r="E69" s="29"/>
      <c r="F69" s="30"/>
      <c r="G69" s="31"/>
      <c r="H69" s="30"/>
      <c r="I69" s="30"/>
      <c r="J69" s="31"/>
      <c r="K69" s="30"/>
      <c r="L69" s="30"/>
      <c r="M69" s="30"/>
    </row>
    <row r="70" spans="1:13" ht="15.75" hidden="1">
      <c r="A70" s="27"/>
      <c r="B70" s="28"/>
      <c r="C70" s="28"/>
      <c r="D70" s="29"/>
      <c r="E70" s="29"/>
      <c r="F70" s="30"/>
      <c r="G70" s="31"/>
      <c r="H70" s="30"/>
      <c r="I70" s="30"/>
      <c r="J70" s="31"/>
      <c r="K70" s="30"/>
      <c r="L70" s="30"/>
      <c r="M70" s="30"/>
    </row>
    <row r="71" spans="1:13" ht="15.75" hidden="1">
      <c r="A71" s="27"/>
      <c r="B71" s="28"/>
      <c r="C71" s="28"/>
      <c r="D71" s="29"/>
      <c r="E71" s="29"/>
      <c r="F71" s="30"/>
      <c r="G71" s="31"/>
      <c r="H71" s="30"/>
      <c r="I71" s="30"/>
      <c r="J71" s="31"/>
      <c r="K71" s="30"/>
      <c r="L71" s="30"/>
      <c r="M71" s="30"/>
    </row>
    <row r="72" spans="1:13" ht="15.75" hidden="1">
      <c r="A72" s="27"/>
      <c r="B72" s="28"/>
      <c r="C72" s="28"/>
      <c r="D72" s="29"/>
      <c r="E72" s="29"/>
      <c r="F72" s="30"/>
      <c r="G72" s="31"/>
      <c r="H72" s="30"/>
      <c r="I72" s="30"/>
      <c r="J72" s="31"/>
      <c r="K72" s="30"/>
      <c r="L72" s="30"/>
      <c r="M72" s="30"/>
    </row>
    <row r="73" spans="1:13" ht="15.75" hidden="1">
      <c r="A73" s="27"/>
      <c r="B73" s="28"/>
      <c r="C73" s="28"/>
      <c r="D73" s="29"/>
      <c r="E73" s="29"/>
      <c r="F73" s="30"/>
      <c r="G73" s="31"/>
      <c r="H73" s="30"/>
      <c r="I73" s="30"/>
      <c r="J73" s="31"/>
      <c r="K73" s="30"/>
      <c r="L73" s="30"/>
      <c r="M73" s="30"/>
    </row>
    <row r="74" spans="1:13" ht="15.75" hidden="1">
      <c r="A74" s="27"/>
      <c r="B74" s="28"/>
      <c r="C74" s="28"/>
      <c r="D74" s="29"/>
      <c r="E74" s="29"/>
      <c r="F74" s="30"/>
      <c r="G74" s="31"/>
      <c r="H74" s="30"/>
      <c r="I74" s="30"/>
      <c r="J74" s="31"/>
      <c r="K74" s="30"/>
      <c r="L74" s="30"/>
      <c r="M74" s="30"/>
    </row>
    <row r="75" spans="1:13" ht="15.75" hidden="1">
      <c r="A75" s="27"/>
      <c r="B75" s="28"/>
      <c r="C75" s="28"/>
      <c r="D75" s="29"/>
      <c r="E75" s="29"/>
      <c r="F75" s="30"/>
      <c r="G75" s="31"/>
      <c r="H75" s="30"/>
      <c r="I75" s="30"/>
      <c r="J75" s="31"/>
      <c r="K75" s="30"/>
      <c r="L75" s="30"/>
      <c r="M75" s="30"/>
    </row>
    <row r="76" spans="1:13" ht="15.75" hidden="1">
      <c r="A76" s="27"/>
      <c r="B76" s="28"/>
      <c r="C76" s="28"/>
      <c r="D76" s="29"/>
      <c r="E76" s="29"/>
      <c r="F76" s="30"/>
      <c r="G76" s="31"/>
      <c r="H76" s="30"/>
      <c r="I76" s="30"/>
      <c r="J76" s="31"/>
      <c r="K76" s="30"/>
      <c r="L76" s="30"/>
      <c r="M76" s="30"/>
    </row>
    <row r="77" spans="1:13" ht="15.75" hidden="1">
      <c r="A77" s="27"/>
      <c r="B77" s="28"/>
      <c r="C77" s="28"/>
      <c r="D77" s="29"/>
      <c r="E77" s="29"/>
      <c r="F77" s="30"/>
      <c r="G77" s="31"/>
      <c r="H77" s="30"/>
      <c r="I77" s="30"/>
      <c r="J77" s="31"/>
      <c r="K77" s="30"/>
      <c r="L77" s="30"/>
      <c r="M77" s="30"/>
    </row>
    <row r="78" spans="1:13" ht="15.75" hidden="1">
      <c r="A78" s="27"/>
      <c r="B78" s="28"/>
      <c r="C78" s="28"/>
      <c r="D78" s="29"/>
      <c r="E78" s="29"/>
      <c r="F78" s="30"/>
      <c r="G78" s="31"/>
      <c r="H78" s="30"/>
      <c r="I78" s="30"/>
      <c r="J78" s="31"/>
      <c r="K78" s="30"/>
      <c r="L78" s="30"/>
      <c r="M78" s="30"/>
    </row>
    <row r="79" spans="1:13" ht="15.75" hidden="1">
      <c r="A79" s="27"/>
      <c r="B79" s="28"/>
      <c r="C79" s="28"/>
      <c r="D79" s="29"/>
      <c r="E79" s="29"/>
      <c r="F79" s="30"/>
      <c r="G79" s="31"/>
      <c r="H79" s="30"/>
      <c r="I79" s="30"/>
      <c r="J79" s="31"/>
      <c r="K79" s="30"/>
      <c r="L79" s="30"/>
      <c r="M79" s="30"/>
    </row>
    <row r="80" spans="1:13" ht="15.75" hidden="1">
      <c r="A80" s="27"/>
      <c r="B80" s="28"/>
      <c r="C80" s="28"/>
      <c r="D80" s="29"/>
      <c r="E80" s="29"/>
      <c r="F80" s="30"/>
      <c r="G80" s="31"/>
      <c r="H80" s="30"/>
      <c r="I80" s="30"/>
      <c r="J80" s="31"/>
      <c r="K80" s="30"/>
      <c r="L80" s="30"/>
      <c r="M80" s="30"/>
    </row>
    <row r="81" spans="1:13" ht="15.75" hidden="1">
      <c r="A81" s="27"/>
      <c r="B81" s="28"/>
      <c r="C81" s="28"/>
      <c r="D81" s="29"/>
      <c r="E81" s="29"/>
      <c r="F81" s="30"/>
      <c r="G81" s="31"/>
      <c r="H81" s="30"/>
      <c r="I81" s="30"/>
      <c r="J81" s="31"/>
      <c r="K81" s="30"/>
      <c r="L81" s="30"/>
      <c r="M81" s="30"/>
    </row>
    <row r="82" spans="1:13" ht="15.75" hidden="1">
      <c r="A82" s="27"/>
      <c r="B82" s="28"/>
      <c r="C82" s="28"/>
      <c r="D82" s="29"/>
      <c r="E82" s="29"/>
      <c r="F82" s="30"/>
      <c r="G82" s="31"/>
      <c r="H82" s="30"/>
      <c r="I82" s="30"/>
      <c r="J82" s="31"/>
      <c r="K82" s="30"/>
      <c r="L82" s="30"/>
      <c r="M82" s="30"/>
    </row>
    <row r="83" spans="1:13" ht="15.75" hidden="1">
      <c r="A83" s="27"/>
      <c r="B83" s="28"/>
      <c r="C83" s="28"/>
      <c r="D83" s="29"/>
      <c r="E83" s="29"/>
      <c r="F83" s="30"/>
      <c r="G83" s="31"/>
      <c r="H83" s="30"/>
      <c r="I83" s="30"/>
      <c r="J83" s="31"/>
      <c r="K83" s="30"/>
      <c r="L83" s="30"/>
      <c r="M83" s="30"/>
    </row>
    <row r="84" spans="1:13" ht="15.75" hidden="1">
      <c r="A84" s="27"/>
      <c r="B84" s="28"/>
      <c r="C84" s="28"/>
      <c r="D84" s="29"/>
      <c r="E84" s="29"/>
      <c r="F84" s="30"/>
      <c r="G84" s="31"/>
      <c r="H84" s="30"/>
      <c r="I84" s="30"/>
      <c r="J84" s="31"/>
      <c r="K84" s="30"/>
      <c r="L84" s="30"/>
      <c r="M84" s="30"/>
    </row>
    <row r="85" spans="1:13" ht="15.75" hidden="1">
      <c r="A85" s="27"/>
      <c r="B85" s="28"/>
      <c r="C85" s="28"/>
      <c r="D85" s="29"/>
      <c r="E85" s="29"/>
      <c r="F85" s="30"/>
      <c r="G85" s="31"/>
      <c r="H85" s="30"/>
      <c r="I85" s="30"/>
      <c r="J85" s="31"/>
      <c r="K85" s="30"/>
      <c r="L85" s="30"/>
      <c r="M85" s="30"/>
    </row>
    <row r="86" spans="1:13" ht="15.75" hidden="1">
      <c r="A86" s="27"/>
      <c r="B86" s="28"/>
      <c r="C86" s="28"/>
      <c r="D86" s="29"/>
      <c r="E86" s="29"/>
      <c r="F86" s="30"/>
      <c r="G86" s="31"/>
      <c r="H86" s="30"/>
      <c r="I86" s="30"/>
      <c r="J86" s="31"/>
      <c r="K86" s="30"/>
      <c r="L86" s="30"/>
      <c r="M86" s="30"/>
    </row>
    <row r="87" spans="1:13" ht="15.75" hidden="1">
      <c r="A87" s="27"/>
      <c r="B87" s="28"/>
      <c r="C87" s="28"/>
      <c r="D87" s="29"/>
      <c r="E87" s="29"/>
      <c r="F87" s="30"/>
      <c r="G87" s="31"/>
      <c r="H87" s="30"/>
      <c r="I87" s="30"/>
      <c r="J87" s="31"/>
      <c r="K87" s="30"/>
      <c r="L87" s="30"/>
      <c r="M87" s="30"/>
    </row>
    <row r="88" spans="1:13" ht="15.75" hidden="1">
      <c r="A88" s="27"/>
      <c r="B88" s="28"/>
      <c r="C88" s="28"/>
      <c r="D88" s="29"/>
      <c r="E88" s="29"/>
      <c r="F88" s="30"/>
      <c r="G88" s="31"/>
      <c r="H88" s="30"/>
      <c r="I88" s="30"/>
      <c r="J88" s="31"/>
      <c r="K88" s="30"/>
      <c r="L88" s="30"/>
      <c r="M88" s="30"/>
    </row>
    <row r="89" spans="1:13" ht="15.75" hidden="1">
      <c r="A89" s="27"/>
      <c r="B89" s="28"/>
      <c r="C89" s="28"/>
      <c r="D89" s="29"/>
      <c r="E89" s="29"/>
      <c r="F89" s="30"/>
      <c r="G89" s="31"/>
      <c r="H89" s="30"/>
      <c r="I89" s="30"/>
      <c r="J89" s="31"/>
      <c r="K89" s="30"/>
      <c r="L89" s="30"/>
      <c r="M89" s="30"/>
    </row>
    <row r="90" spans="1:13" ht="15.75" hidden="1">
      <c r="A90" s="27"/>
      <c r="B90" s="28"/>
      <c r="C90" s="28"/>
      <c r="D90" s="29"/>
      <c r="E90" s="29"/>
      <c r="F90" s="30"/>
      <c r="G90" s="31"/>
      <c r="H90" s="30"/>
      <c r="I90" s="30"/>
      <c r="J90" s="31"/>
      <c r="K90" s="30"/>
      <c r="L90" s="30"/>
      <c r="M90" s="30"/>
    </row>
    <row r="91" spans="1:13" ht="15.75" hidden="1">
      <c r="A91" s="27"/>
      <c r="B91" s="28"/>
      <c r="C91" s="28"/>
      <c r="D91" s="29"/>
      <c r="E91" s="29"/>
      <c r="F91" s="30"/>
      <c r="G91" s="31"/>
      <c r="H91" s="30"/>
      <c r="I91" s="30"/>
      <c r="J91" s="31"/>
      <c r="K91" s="30"/>
      <c r="L91" s="30"/>
      <c r="M91" s="30"/>
    </row>
    <row r="92" spans="1:13" ht="15.75" hidden="1">
      <c r="A92" s="27"/>
      <c r="B92" s="28"/>
      <c r="C92" s="28"/>
      <c r="D92" s="29"/>
      <c r="E92" s="29"/>
      <c r="F92" s="30"/>
      <c r="G92" s="31"/>
      <c r="H92" s="30"/>
      <c r="I92" s="30"/>
      <c r="J92" s="31"/>
      <c r="K92" s="30"/>
      <c r="L92" s="30"/>
      <c r="M92" s="30"/>
    </row>
    <row r="93" spans="1:13" ht="15.75" hidden="1">
      <c r="A93" s="27"/>
      <c r="B93" s="28"/>
      <c r="C93" s="28"/>
      <c r="D93" s="29"/>
      <c r="E93" s="29"/>
      <c r="F93" s="30"/>
      <c r="G93" s="31"/>
      <c r="H93" s="30"/>
      <c r="I93" s="30"/>
      <c r="J93" s="31"/>
      <c r="K93" s="30"/>
      <c r="L93" s="30"/>
      <c r="M93" s="30"/>
    </row>
    <row r="94" spans="1:13" ht="15.75" hidden="1">
      <c r="A94" s="27"/>
      <c r="B94" s="28"/>
      <c r="C94" s="28"/>
      <c r="D94" s="29"/>
      <c r="E94" s="29"/>
      <c r="F94" s="30"/>
      <c r="G94" s="31"/>
      <c r="H94" s="30"/>
      <c r="I94" s="30"/>
      <c r="J94" s="31"/>
      <c r="K94" s="30"/>
      <c r="L94" s="30"/>
      <c r="M94" s="30"/>
    </row>
    <row r="95" spans="1:13" ht="15.75" hidden="1">
      <c r="A95" s="27"/>
      <c r="B95" s="28"/>
      <c r="C95" s="28"/>
      <c r="D95" s="29"/>
      <c r="E95" s="29"/>
      <c r="F95" s="30"/>
      <c r="G95" s="31"/>
      <c r="H95" s="30"/>
      <c r="I95" s="30"/>
      <c r="J95" s="31"/>
      <c r="K95" s="30"/>
      <c r="L95" s="30"/>
      <c r="M95" s="30"/>
    </row>
    <row r="96" spans="1:13" ht="15.75" hidden="1">
      <c r="A96" s="27"/>
      <c r="B96" s="28"/>
      <c r="C96" s="28"/>
      <c r="D96" s="29"/>
      <c r="E96" s="29"/>
      <c r="F96" s="30"/>
      <c r="G96" s="31"/>
      <c r="H96" s="30"/>
      <c r="I96" s="30"/>
      <c r="J96" s="31"/>
      <c r="K96" s="30"/>
      <c r="L96" s="30"/>
      <c r="M96" s="30"/>
    </row>
    <row r="97" spans="1:13" ht="15.75" hidden="1">
      <c r="A97" s="27"/>
      <c r="B97" s="28"/>
      <c r="C97" s="28"/>
      <c r="D97" s="29"/>
      <c r="E97" s="29"/>
      <c r="F97" s="30"/>
      <c r="G97" s="31"/>
      <c r="H97" s="30"/>
      <c r="I97" s="30"/>
      <c r="J97" s="31"/>
      <c r="K97" s="30"/>
      <c r="L97" s="30"/>
      <c r="M97" s="30"/>
    </row>
    <row r="98" spans="1:13" ht="15.75" hidden="1">
      <c r="A98" s="27"/>
      <c r="B98" s="28"/>
      <c r="C98" s="28"/>
      <c r="D98" s="29"/>
      <c r="E98" s="29"/>
      <c r="F98" s="30"/>
      <c r="G98" s="31"/>
      <c r="H98" s="30"/>
      <c r="I98" s="30"/>
      <c r="J98" s="31"/>
      <c r="K98" s="30"/>
      <c r="L98" s="30"/>
      <c r="M98" s="30"/>
    </row>
    <row r="99" spans="1:13" ht="15.75" hidden="1">
      <c r="A99" s="27"/>
      <c r="B99" s="28"/>
      <c r="C99" s="28"/>
      <c r="D99" s="29"/>
      <c r="E99" s="29"/>
      <c r="F99" s="30"/>
      <c r="G99" s="31"/>
      <c r="H99" s="30"/>
      <c r="I99" s="30"/>
      <c r="J99" s="31"/>
      <c r="K99" s="30"/>
      <c r="L99" s="30"/>
      <c r="M99" s="30"/>
    </row>
    <row r="100" spans="1:13" ht="15.75" hidden="1">
      <c r="A100" s="27"/>
      <c r="B100" s="28"/>
      <c r="C100" s="28"/>
      <c r="D100" s="29"/>
      <c r="E100" s="29"/>
      <c r="F100" s="30"/>
      <c r="G100" s="31"/>
      <c r="H100" s="30"/>
      <c r="I100" s="30"/>
      <c r="J100" s="31"/>
      <c r="K100" s="30"/>
      <c r="L100" s="30"/>
      <c r="M100" s="30"/>
    </row>
    <row r="101" spans="1:13" ht="15.75" hidden="1">
      <c r="A101" s="27"/>
      <c r="B101" s="28"/>
      <c r="C101" s="28"/>
      <c r="D101" s="29"/>
      <c r="E101" s="29"/>
      <c r="F101" s="30"/>
      <c r="G101" s="31"/>
      <c r="H101" s="30"/>
      <c r="I101" s="30"/>
      <c r="J101" s="31"/>
      <c r="K101" s="30"/>
      <c r="L101" s="30"/>
      <c r="M101" s="30"/>
    </row>
    <row r="102" spans="1:13" ht="15.75" hidden="1">
      <c r="A102" s="27"/>
      <c r="B102" s="28"/>
      <c r="C102" s="28"/>
      <c r="D102" s="29"/>
      <c r="E102" s="29"/>
      <c r="F102" s="30"/>
      <c r="G102" s="31"/>
      <c r="H102" s="30"/>
      <c r="I102" s="30"/>
      <c r="J102" s="31"/>
      <c r="K102" s="30"/>
      <c r="L102" s="30"/>
      <c r="M102" s="30"/>
    </row>
    <row r="103" spans="1:13" ht="15.75" hidden="1">
      <c r="A103" s="27"/>
      <c r="B103" s="28"/>
      <c r="C103" s="28"/>
      <c r="D103" s="29"/>
      <c r="E103" s="29"/>
      <c r="F103" s="30"/>
      <c r="G103" s="31"/>
      <c r="H103" s="30"/>
      <c r="I103" s="30"/>
      <c r="J103" s="31"/>
      <c r="K103" s="30"/>
      <c r="L103" s="30"/>
      <c r="M103" s="30"/>
    </row>
    <row r="104" spans="1:13" ht="15.75" hidden="1">
      <c r="A104" s="27"/>
      <c r="B104" s="28"/>
      <c r="C104" s="28"/>
      <c r="D104" s="29"/>
      <c r="E104" s="29"/>
      <c r="F104" s="30"/>
      <c r="G104" s="31"/>
      <c r="H104" s="30"/>
      <c r="I104" s="30"/>
      <c r="J104" s="31"/>
      <c r="K104" s="30"/>
      <c r="L104" s="30"/>
      <c r="M104" s="30"/>
    </row>
    <row r="105" spans="1:13" ht="15.75" hidden="1">
      <c r="A105" s="27"/>
      <c r="B105" s="28"/>
      <c r="C105" s="28"/>
      <c r="D105" s="29"/>
      <c r="E105" s="29"/>
      <c r="F105" s="30"/>
      <c r="G105" s="31"/>
      <c r="H105" s="30"/>
      <c r="I105" s="30"/>
      <c r="J105" s="31"/>
      <c r="K105" s="30"/>
      <c r="L105" s="30"/>
      <c r="M105" s="30"/>
    </row>
    <row r="106" spans="1:13" ht="15.75" hidden="1">
      <c r="A106" s="27"/>
      <c r="B106" s="28"/>
      <c r="C106" s="28"/>
      <c r="D106" s="29"/>
      <c r="E106" s="29"/>
      <c r="F106" s="30"/>
      <c r="G106" s="31"/>
      <c r="H106" s="30"/>
      <c r="I106" s="30"/>
      <c r="J106" s="31"/>
      <c r="K106" s="30"/>
      <c r="L106" s="30"/>
      <c r="M106" s="30"/>
    </row>
    <row r="107" spans="1:13" ht="15.75" hidden="1">
      <c r="A107" s="27"/>
      <c r="B107" s="28"/>
      <c r="C107" s="28"/>
      <c r="D107" s="29"/>
      <c r="E107" s="29"/>
      <c r="F107" s="30"/>
      <c r="G107" s="31"/>
      <c r="H107" s="30"/>
      <c r="I107" s="30"/>
      <c r="J107" s="31"/>
      <c r="K107" s="30"/>
      <c r="L107" s="30"/>
      <c r="M107" s="30"/>
    </row>
    <row r="108" spans="1:13" ht="15.75" hidden="1">
      <c r="A108" s="27"/>
      <c r="B108" s="28"/>
      <c r="C108" s="28"/>
      <c r="D108" s="29"/>
      <c r="E108" s="29"/>
      <c r="F108" s="30"/>
      <c r="G108" s="31"/>
      <c r="H108" s="30"/>
      <c r="I108" s="30"/>
      <c r="J108" s="31"/>
      <c r="K108" s="30"/>
      <c r="L108" s="30"/>
      <c r="M108" s="30"/>
    </row>
    <row r="109" spans="1:13" ht="15.75" hidden="1">
      <c r="A109" s="27"/>
      <c r="B109" s="28"/>
      <c r="C109" s="28"/>
      <c r="D109" s="29"/>
      <c r="E109" s="29"/>
      <c r="F109" s="30"/>
      <c r="G109" s="31"/>
      <c r="H109" s="30"/>
      <c r="I109" s="30"/>
      <c r="J109" s="31"/>
      <c r="K109" s="30"/>
      <c r="L109" s="30"/>
      <c r="M109" s="30"/>
    </row>
    <row r="110" spans="1:13" ht="15.75" hidden="1">
      <c r="A110" s="27"/>
      <c r="B110" s="28"/>
      <c r="C110" s="28"/>
      <c r="D110" s="29"/>
      <c r="E110" s="29"/>
      <c r="F110" s="30"/>
      <c r="G110" s="31"/>
      <c r="H110" s="30"/>
      <c r="I110" s="30"/>
      <c r="J110" s="31"/>
      <c r="K110" s="30"/>
      <c r="L110" s="30"/>
      <c r="M110" s="30"/>
    </row>
    <row r="111" spans="1:13" ht="15.75" hidden="1">
      <c r="A111" s="27"/>
      <c r="B111" s="28"/>
      <c r="C111" s="28"/>
      <c r="D111" s="29"/>
      <c r="E111" s="29"/>
      <c r="F111" s="30"/>
      <c r="G111" s="31"/>
      <c r="H111" s="30"/>
      <c r="I111" s="30"/>
      <c r="J111" s="31"/>
      <c r="K111" s="30"/>
      <c r="L111" s="30"/>
      <c r="M111" s="30"/>
    </row>
    <row r="112" spans="1:13" ht="15.75" hidden="1">
      <c r="A112" s="27"/>
      <c r="B112" s="28"/>
      <c r="C112" s="28"/>
      <c r="D112" s="29"/>
      <c r="E112" s="29"/>
      <c r="F112" s="30"/>
      <c r="G112" s="31"/>
      <c r="H112" s="30"/>
      <c r="I112" s="30"/>
      <c r="J112" s="31"/>
      <c r="K112" s="30"/>
      <c r="L112" s="30"/>
      <c r="M112" s="30"/>
    </row>
    <row r="113" spans="1:13" ht="15.75" hidden="1">
      <c r="A113" s="27"/>
      <c r="B113" s="28"/>
      <c r="C113" s="28"/>
      <c r="D113" s="29"/>
      <c r="E113" s="29"/>
      <c r="F113" s="30"/>
      <c r="G113" s="31"/>
      <c r="H113" s="30"/>
      <c r="I113" s="30"/>
      <c r="J113" s="31"/>
      <c r="K113" s="30"/>
      <c r="L113" s="30"/>
      <c r="M113" s="30"/>
    </row>
    <row r="114" spans="1:13" ht="15.75" hidden="1">
      <c r="A114" s="27"/>
      <c r="B114" s="28"/>
      <c r="C114" s="28"/>
      <c r="D114" s="29"/>
      <c r="E114" s="29"/>
      <c r="F114" s="30"/>
      <c r="G114" s="31"/>
      <c r="H114" s="30"/>
      <c r="I114" s="30"/>
      <c r="J114" s="31"/>
      <c r="K114" s="30"/>
      <c r="L114" s="30"/>
      <c r="M114" s="30"/>
    </row>
    <row r="115" spans="1:13" ht="15.75" hidden="1">
      <c r="A115" s="27"/>
      <c r="B115" s="28"/>
      <c r="C115" s="28"/>
      <c r="D115" s="29"/>
      <c r="E115" s="29"/>
      <c r="F115" s="30"/>
      <c r="G115" s="31"/>
      <c r="H115" s="30"/>
      <c r="I115" s="30"/>
      <c r="J115" s="31"/>
      <c r="K115" s="30"/>
      <c r="L115" s="30"/>
      <c r="M115" s="30"/>
    </row>
    <row r="116" spans="1:13" ht="15.75" hidden="1">
      <c r="A116" s="27"/>
      <c r="B116" s="28"/>
      <c r="C116" s="28"/>
      <c r="D116" s="29"/>
      <c r="E116" s="29"/>
      <c r="F116" s="30"/>
      <c r="G116" s="31"/>
      <c r="H116" s="30"/>
      <c r="I116" s="30"/>
      <c r="J116" s="31"/>
      <c r="K116" s="30"/>
      <c r="L116" s="30"/>
      <c r="M116" s="30"/>
    </row>
    <row r="117" spans="1:13" ht="15.75" hidden="1">
      <c r="A117" s="27"/>
      <c r="B117" s="28"/>
      <c r="C117" s="28"/>
      <c r="D117" s="29"/>
      <c r="E117" s="29"/>
      <c r="F117" s="30"/>
      <c r="G117" s="31"/>
      <c r="H117" s="30"/>
      <c r="I117" s="30"/>
      <c r="J117" s="31"/>
      <c r="K117" s="30"/>
      <c r="L117" s="30"/>
      <c r="M117" s="30"/>
    </row>
    <row r="118" spans="1:13" ht="15.75" hidden="1">
      <c r="A118" s="27"/>
      <c r="B118" s="28"/>
      <c r="C118" s="28"/>
      <c r="D118" s="29"/>
      <c r="E118" s="29"/>
      <c r="F118" s="30"/>
      <c r="G118" s="31"/>
      <c r="H118" s="30"/>
      <c r="I118" s="30"/>
      <c r="J118" s="31"/>
      <c r="K118" s="30"/>
      <c r="L118" s="30"/>
      <c r="M118" s="30"/>
    </row>
    <row r="119" spans="1:13" ht="15.75" hidden="1">
      <c r="A119" s="27"/>
      <c r="B119" s="28"/>
      <c r="C119" s="28"/>
      <c r="D119" s="29"/>
      <c r="E119" s="29"/>
      <c r="F119" s="30"/>
      <c r="G119" s="31"/>
      <c r="H119" s="30"/>
      <c r="I119" s="30"/>
      <c r="J119" s="31"/>
      <c r="K119" s="30"/>
      <c r="L119" s="30"/>
      <c r="M119" s="30"/>
    </row>
    <row r="120" spans="1:13" ht="15.75" hidden="1">
      <c r="A120" s="27"/>
      <c r="B120" s="28"/>
      <c r="C120" s="28"/>
      <c r="D120" s="29"/>
      <c r="E120" s="29"/>
      <c r="F120" s="30"/>
      <c r="G120" s="31"/>
      <c r="H120" s="30"/>
      <c r="I120" s="30"/>
      <c r="J120" s="31"/>
      <c r="K120" s="30"/>
      <c r="L120" s="30"/>
      <c r="M120" s="30"/>
    </row>
    <row r="121" spans="1:13" ht="15.75" hidden="1">
      <c r="A121" s="27"/>
      <c r="B121" s="28"/>
      <c r="C121" s="28"/>
      <c r="D121" s="29"/>
      <c r="E121" s="29"/>
      <c r="F121" s="30"/>
      <c r="G121" s="31"/>
      <c r="H121" s="30"/>
      <c r="I121" s="30"/>
      <c r="J121" s="31"/>
      <c r="K121" s="30"/>
      <c r="L121" s="30"/>
      <c r="M121" s="30"/>
    </row>
    <row r="122" spans="1:13" ht="15.75" hidden="1">
      <c r="A122" s="27"/>
      <c r="B122" s="28"/>
      <c r="C122" s="28"/>
      <c r="D122" s="29"/>
      <c r="E122" s="29"/>
      <c r="F122" s="30"/>
      <c r="G122" s="31"/>
      <c r="H122" s="30"/>
      <c r="I122" s="30"/>
      <c r="J122" s="31"/>
      <c r="K122" s="30"/>
      <c r="L122" s="30"/>
      <c r="M122" s="30"/>
    </row>
    <row r="123" spans="1:13" ht="15.75" hidden="1">
      <c r="A123" s="27"/>
      <c r="B123" s="28"/>
      <c r="C123" s="28"/>
      <c r="D123" s="29"/>
      <c r="E123" s="29"/>
      <c r="F123" s="30"/>
      <c r="G123" s="31"/>
      <c r="H123" s="30"/>
      <c r="I123" s="30"/>
      <c r="J123" s="31"/>
      <c r="K123" s="30"/>
      <c r="L123" s="30"/>
      <c r="M123" s="30"/>
    </row>
    <row r="124" spans="1:13" ht="15.75" hidden="1">
      <c r="A124" s="27"/>
      <c r="B124" s="28"/>
      <c r="C124" s="28"/>
      <c r="D124" s="29"/>
      <c r="E124" s="29"/>
      <c r="F124" s="30"/>
      <c r="G124" s="31"/>
      <c r="H124" s="30"/>
      <c r="I124" s="30"/>
      <c r="J124" s="31"/>
      <c r="K124" s="30"/>
      <c r="L124" s="30"/>
      <c r="M124" s="30"/>
    </row>
    <row r="125" spans="1:13" ht="15.75" hidden="1">
      <c r="A125" s="27"/>
      <c r="B125" s="28"/>
      <c r="C125" s="28"/>
      <c r="D125" s="29"/>
      <c r="E125" s="29"/>
      <c r="F125" s="30"/>
      <c r="G125" s="31"/>
      <c r="H125" s="30"/>
      <c r="I125" s="30"/>
      <c r="J125" s="31"/>
      <c r="K125" s="30"/>
      <c r="L125" s="30"/>
      <c r="M125" s="30"/>
    </row>
    <row r="126" spans="1:13" ht="15.75" hidden="1">
      <c r="A126" s="27"/>
      <c r="B126" s="28"/>
      <c r="C126" s="28"/>
      <c r="D126" s="29"/>
      <c r="E126" s="29"/>
      <c r="F126" s="30"/>
      <c r="G126" s="31"/>
      <c r="H126" s="30"/>
      <c r="I126" s="30"/>
      <c r="J126" s="31"/>
      <c r="K126" s="30"/>
      <c r="L126" s="30"/>
      <c r="M126" s="30"/>
    </row>
    <row r="127" spans="1:13" ht="15.75" hidden="1">
      <c r="A127" s="27"/>
      <c r="B127" s="28"/>
      <c r="C127" s="28"/>
      <c r="D127" s="29"/>
      <c r="E127" s="29"/>
      <c r="F127" s="30"/>
      <c r="G127" s="31"/>
      <c r="H127" s="30"/>
      <c r="I127" s="30"/>
      <c r="J127" s="31"/>
      <c r="K127" s="30"/>
      <c r="L127" s="30"/>
      <c r="M127" s="30"/>
    </row>
    <row r="128" spans="1:13" ht="15.75" hidden="1">
      <c r="A128" s="27"/>
      <c r="B128" s="28"/>
      <c r="C128" s="28"/>
      <c r="D128" s="29"/>
      <c r="E128" s="29"/>
      <c r="F128" s="30"/>
      <c r="G128" s="31"/>
      <c r="H128" s="30"/>
      <c r="I128" s="30"/>
      <c r="J128" s="31"/>
      <c r="K128" s="30"/>
      <c r="L128" s="30"/>
      <c r="M128" s="30"/>
    </row>
    <row r="129" spans="1:13" ht="15.75" hidden="1">
      <c r="A129" s="27"/>
      <c r="B129" s="28"/>
      <c r="C129" s="28"/>
      <c r="D129" s="29"/>
      <c r="E129" s="29"/>
      <c r="F129" s="30"/>
      <c r="G129" s="31"/>
      <c r="H129" s="30"/>
      <c r="I129" s="30"/>
      <c r="J129" s="31"/>
      <c r="K129" s="30"/>
      <c r="L129" s="30"/>
      <c r="M129" s="30"/>
    </row>
    <row r="130" spans="1:13" ht="15.75" hidden="1">
      <c r="A130" s="27"/>
      <c r="B130" s="28"/>
      <c r="C130" s="28"/>
      <c r="D130" s="29"/>
      <c r="E130" s="29"/>
      <c r="F130" s="30"/>
      <c r="G130" s="31"/>
      <c r="H130" s="30"/>
      <c r="I130" s="30"/>
      <c r="J130" s="31"/>
      <c r="K130" s="30"/>
      <c r="L130" s="30"/>
      <c r="M130" s="30"/>
    </row>
    <row r="131" spans="1:13" ht="15.75" hidden="1">
      <c r="A131" s="27"/>
      <c r="B131" s="28"/>
      <c r="C131" s="28"/>
      <c r="D131" s="29"/>
      <c r="E131" s="29"/>
      <c r="F131" s="30"/>
      <c r="G131" s="31"/>
      <c r="H131" s="30"/>
      <c r="I131" s="30"/>
      <c r="J131" s="31"/>
      <c r="K131" s="30"/>
      <c r="L131" s="30"/>
      <c r="M131" s="30"/>
    </row>
    <row r="132" spans="1:13" ht="15.75" hidden="1">
      <c r="A132" s="27"/>
      <c r="B132" s="28"/>
      <c r="C132" s="28"/>
      <c r="D132" s="29"/>
      <c r="E132" s="29"/>
      <c r="F132" s="30"/>
      <c r="G132" s="31"/>
      <c r="H132" s="30"/>
      <c r="I132" s="30"/>
      <c r="J132" s="31"/>
      <c r="K132" s="30"/>
      <c r="L132" s="30"/>
      <c r="M132" s="30"/>
    </row>
    <row r="133" spans="1:13" ht="15.75" hidden="1">
      <c r="A133" s="27"/>
      <c r="B133" s="28"/>
      <c r="C133" s="28"/>
      <c r="D133" s="29"/>
      <c r="E133" s="29"/>
      <c r="F133" s="30"/>
      <c r="G133" s="31"/>
      <c r="H133" s="30"/>
      <c r="I133" s="30"/>
      <c r="J133" s="31"/>
      <c r="K133" s="30"/>
      <c r="L133" s="30"/>
      <c r="M133" s="30"/>
    </row>
    <row r="134" spans="1:13" ht="15.75" hidden="1">
      <c r="A134" s="27"/>
      <c r="B134" s="28"/>
      <c r="C134" s="28"/>
      <c r="D134" s="29"/>
      <c r="E134" s="29"/>
      <c r="F134" s="30"/>
      <c r="G134" s="31"/>
      <c r="H134" s="30"/>
      <c r="I134" s="30"/>
      <c r="J134" s="31"/>
      <c r="K134" s="30"/>
      <c r="L134" s="30"/>
      <c r="M134" s="30"/>
    </row>
    <row r="135" spans="1:13" ht="15.75" hidden="1">
      <c r="A135" s="27"/>
      <c r="B135" s="28"/>
      <c r="C135" s="28"/>
      <c r="D135" s="29"/>
      <c r="E135" s="29"/>
      <c r="F135" s="30"/>
      <c r="G135" s="31"/>
      <c r="H135" s="30"/>
      <c r="I135" s="30"/>
      <c r="J135" s="31"/>
      <c r="K135" s="30"/>
      <c r="L135" s="30"/>
      <c r="M135" s="30"/>
    </row>
    <row r="136" spans="1:13" ht="15.75" hidden="1">
      <c r="A136" s="27"/>
      <c r="B136" s="28"/>
      <c r="C136" s="28"/>
      <c r="D136" s="29"/>
      <c r="E136" s="29"/>
      <c r="F136" s="30"/>
      <c r="G136" s="31"/>
      <c r="H136" s="30"/>
      <c r="I136" s="30"/>
      <c r="J136" s="31"/>
      <c r="K136" s="30"/>
      <c r="L136" s="30"/>
      <c r="M136" s="30"/>
    </row>
    <row r="137" spans="1:13" ht="15.75" hidden="1">
      <c r="A137" s="27"/>
      <c r="B137" s="28"/>
      <c r="C137" s="28"/>
      <c r="D137" s="29"/>
      <c r="E137" s="29"/>
      <c r="F137" s="30"/>
      <c r="G137" s="31"/>
      <c r="H137" s="30"/>
      <c r="I137" s="30"/>
      <c r="J137" s="31"/>
      <c r="K137" s="30"/>
      <c r="L137" s="30"/>
      <c r="M137" s="30"/>
    </row>
    <row r="138" spans="1:13" ht="15.75" hidden="1">
      <c r="A138" s="27"/>
      <c r="B138" s="28"/>
      <c r="C138" s="28"/>
      <c r="D138" s="29"/>
      <c r="E138" s="29"/>
      <c r="F138" s="30"/>
      <c r="G138" s="31"/>
      <c r="H138" s="30"/>
      <c r="I138" s="30"/>
      <c r="J138" s="31"/>
      <c r="K138" s="30"/>
      <c r="L138" s="30"/>
      <c r="M138" s="30"/>
    </row>
    <row r="139" spans="1:13" ht="15.75" hidden="1">
      <c r="A139" s="27"/>
      <c r="B139" s="28"/>
      <c r="C139" s="28"/>
      <c r="D139" s="29"/>
      <c r="E139" s="29"/>
      <c r="F139" s="30"/>
      <c r="G139" s="31"/>
      <c r="H139" s="30"/>
      <c r="I139" s="30"/>
      <c r="J139" s="31"/>
      <c r="K139" s="30"/>
      <c r="L139" s="30"/>
      <c r="M139" s="30"/>
    </row>
    <row r="140" spans="1:13" ht="15.75" hidden="1">
      <c r="A140" s="27"/>
      <c r="B140" s="28"/>
      <c r="C140" s="28"/>
      <c r="D140" s="29"/>
      <c r="E140" s="29"/>
      <c r="F140" s="30"/>
      <c r="G140" s="31"/>
      <c r="H140" s="30"/>
      <c r="I140" s="30"/>
      <c r="J140" s="31"/>
      <c r="K140" s="30"/>
      <c r="L140" s="30"/>
      <c r="M140" s="30"/>
    </row>
    <row r="141" spans="1:13" ht="15.75" hidden="1">
      <c r="A141" s="27"/>
      <c r="B141" s="28"/>
      <c r="C141" s="28"/>
      <c r="D141" s="29"/>
      <c r="E141" s="29"/>
      <c r="F141" s="30"/>
      <c r="G141" s="31"/>
      <c r="H141" s="30"/>
      <c r="I141" s="30"/>
      <c r="J141" s="31"/>
      <c r="K141" s="30"/>
      <c r="L141" s="30"/>
      <c r="M141" s="30"/>
    </row>
    <row r="142" spans="1:13" ht="15.75" hidden="1">
      <c r="A142" s="27"/>
      <c r="B142" s="28"/>
      <c r="C142" s="28"/>
      <c r="D142" s="29"/>
      <c r="E142" s="29"/>
      <c r="F142" s="30"/>
      <c r="G142" s="31"/>
      <c r="H142" s="30"/>
      <c r="I142" s="30"/>
      <c r="J142" s="31"/>
      <c r="K142" s="30"/>
      <c r="L142" s="30"/>
      <c r="M142" s="30"/>
    </row>
    <row r="143" spans="1:13" ht="15.75" hidden="1">
      <c r="A143" s="27"/>
      <c r="B143" s="28"/>
      <c r="C143" s="28"/>
      <c r="D143" s="29"/>
      <c r="E143" s="29"/>
      <c r="F143" s="30"/>
      <c r="G143" s="31"/>
      <c r="H143" s="30"/>
      <c r="I143" s="30"/>
      <c r="J143" s="31"/>
      <c r="K143" s="30"/>
      <c r="L143" s="30"/>
      <c r="M143" s="30"/>
    </row>
    <row r="144" spans="1:13" ht="15.75" hidden="1">
      <c r="A144" s="27"/>
      <c r="B144" s="28"/>
      <c r="C144" s="28"/>
      <c r="D144" s="29"/>
      <c r="E144" s="29"/>
      <c r="F144" s="30"/>
      <c r="G144" s="31"/>
      <c r="H144" s="30"/>
      <c r="I144" s="30"/>
      <c r="J144" s="31"/>
      <c r="K144" s="30"/>
      <c r="L144" s="30"/>
      <c r="M144" s="30"/>
    </row>
    <row r="145" spans="1:13" ht="15.75" hidden="1">
      <c r="A145" s="27"/>
      <c r="B145" s="28"/>
      <c r="C145" s="28"/>
      <c r="D145" s="29"/>
      <c r="E145" s="29"/>
      <c r="F145" s="30"/>
      <c r="G145" s="31"/>
      <c r="H145" s="30"/>
      <c r="I145" s="30"/>
      <c r="J145" s="31"/>
      <c r="K145" s="30"/>
      <c r="L145" s="30"/>
      <c r="M145" s="30"/>
    </row>
    <row r="146" spans="1:13" ht="15.75" hidden="1">
      <c r="A146" s="27"/>
      <c r="B146" s="28"/>
      <c r="C146" s="28"/>
      <c r="D146" s="29"/>
      <c r="E146" s="29"/>
      <c r="F146" s="30"/>
      <c r="G146" s="31"/>
      <c r="H146" s="30"/>
      <c r="I146" s="30"/>
      <c r="J146" s="31"/>
      <c r="K146" s="30"/>
      <c r="L146" s="30"/>
      <c r="M146" s="30"/>
    </row>
    <row r="147" spans="1:13" ht="15.75" hidden="1">
      <c r="A147" s="27"/>
      <c r="B147" s="28"/>
      <c r="C147" s="28"/>
      <c r="D147" s="29"/>
      <c r="E147" s="29"/>
      <c r="F147" s="30"/>
      <c r="G147" s="31"/>
      <c r="H147" s="30"/>
      <c r="I147" s="30"/>
      <c r="J147" s="31"/>
      <c r="K147" s="30"/>
      <c r="L147" s="30"/>
      <c r="M147" s="30"/>
    </row>
    <row r="148" spans="1:13" ht="15.75" hidden="1">
      <c r="A148" s="27"/>
      <c r="B148" s="28"/>
      <c r="C148" s="28"/>
      <c r="D148" s="29"/>
      <c r="E148" s="29"/>
      <c r="F148" s="30"/>
      <c r="G148" s="31"/>
      <c r="H148" s="30"/>
      <c r="I148" s="30"/>
      <c r="J148" s="31"/>
      <c r="K148" s="30"/>
      <c r="L148" s="30"/>
      <c r="M148" s="30"/>
    </row>
    <row r="149" spans="1:13" ht="15.75" hidden="1">
      <c r="A149" s="27"/>
      <c r="B149" s="28"/>
      <c r="C149" s="28"/>
      <c r="D149" s="29"/>
      <c r="E149" s="29"/>
      <c r="F149" s="30"/>
      <c r="G149" s="31"/>
      <c r="H149" s="30"/>
      <c r="I149" s="30"/>
      <c r="J149" s="31"/>
      <c r="K149" s="30"/>
      <c r="L149" s="30"/>
      <c r="M149" s="30"/>
    </row>
    <row r="150" spans="1:13" ht="15.75" hidden="1">
      <c r="A150" s="27"/>
      <c r="B150" s="28"/>
      <c r="C150" s="28"/>
      <c r="D150" s="29"/>
      <c r="E150" s="29"/>
      <c r="F150" s="30"/>
      <c r="G150" s="31"/>
      <c r="H150" s="30"/>
      <c r="I150" s="30"/>
      <c r="J150" s="31"/>
      <c r="K150" s="30"/>
      <c r="L150" s="30"/>
      <c r="M150" s="30"/>
    </row>
    <row r="151" spans="1:13" ht="15.75" hidden="1">
      <c r="A151" s="27"/>
      <c r="B151" s="28"/>
      <c r="C151" s="28"/>
      <c r="D151" s="29"/>
      <c r="E151" s="29"/>
      <c r="F151" s="30"/>
      <c r="G151" s="31"/>
      <c r="H151" s="30"/>
      <c r="I151" s="30"/>
      <c r="J151" s="31"/>
      <c r="K151" s="30"/>
      <c r="L151" s="30"/>
      <c r="M151" s="30"/>
    </row>
    <row r="152" spans="1:13" ht="15.75" hidden="1">
      <c r="A152" s="27"/>
      <c r="B152" s="28"/>
      <c r="C152" s="28"/>
      <c r="D152" s="29"/>
      <c r="E152" s="29"/>
      <c r="F152" s="30"/>
      <c r="G152" s="31"/>
      <c r="H152" s="30"/>
      <c r="I152" s="30"/>
      <c r="J152" s="31"/>
      <c r="K152" s="30"/>
      <c r="L152" s="30"/>
      <c r="M152" s="30"/>
    </row>
    <row r="153" spans="1:13" ht="15.75" hidden="1">
      <c r="A153" s="27"/>
      <c r="B153" s="28"/>
      <c r="C153" s="28"/>
      <c r="D153" s="29"/>
      <c r="E153" s="29"/>
      <c r="F153" s="30"/>
      <c r="G153" s="31"/>
      <c r="H153" s="30"/>
      <c r="I153" s="30"/>
      <c r="J153" s="31"/>
      <c r="K153" s="30"/>
      <c r="L153" s="30"/>
      <c r="M153" s="30"/>
    </row>
    <row r="154" spans="1:13" ht="15.75" hidden="1">
      <c r="A154" s="27"/>
      <c r="B154" s="28"/>
      <c r="C154" s="28"/>
      <c r="D154" s="29"/>
      <c r="E154" s="29"/>
      <c r="F154" s="30"/>
      <c r="G154" s="31"/>
      <c r="H154" s="30"/>
      <c r="I154" s="30"/>
      <c r="J154" s="31"/>
      <c r="K154" s="30"/>
      <c r="L154" s="30"/>
      <c r="M154" s="30"/>
    </row>
    <row r="155" spans="1:13" ht="15.75" hidden="1">
      <c r="A155" s="27"/>
      <c r="B155" s="28"/>
      <c r="C155" s="28"/>
      <c r="D155" s="29"/>
      <c r="E155" s="29"/>
      <c r="F155" s="30"/>
      <c r="G155" s="31"/>
      <c r="H155" s="30"/>
      <c r="I155" s="30"/>
      <c r="J155" s="31"/>
      <c r="K155" s="30"/>
      <c r="L155" s="30"/>
      <c r="M155" s="30"/>
    </row>
    <row r="156" spans="1:13" ht="15.75" hidden="1">
      <c r="A156" s="27"/>
      <c r="B156" s="28"/>
      <c r="C156" s="28"/>
      <c r="D156" s="29"/>
      <c r="E156" s="29"/>
      <c r="F156" s="30"/>
      <c r="G156" s="31"/>
      <c r="H156" s="30"/>
      <c r="I156" s="30"/>
      <c r="J156" s="31"/>
      <c r="K156" s="30"/>
      <c r="L156" s="30"/>
      <c r="M156" s="30"/>
    </row>
    <row r="157" spans="1:13" ht="15.75" hidden="1">
      <c r="A157" s="27"/>
      <c r="B157" s="28"/>
      <c r="C157" s="28"/>
      <c r="D157" s="29"/>
      <c r="E157" s="29"/>
      <c r="F157" s="30"/>
      <c r="G157" s="31"/>
      <c r="H157" s="30"/>
      <c r="I157" s="30"/>
      <c r="J157" s="31"/>
      <c r="K157" s="30"/>
      <c r="L157" s="30"/>
      <c r="M157" s="30"/>
    </row>
    <row r="158" spans="1:13" ht="15.75" hidden="1">
      <c r="A158" s="27"/>
      <c r="B158" s="28"/>
      <c r="C158" s="28"/>
      <c r="D158" s="29"/>
      <c r="E158" s="29"/>
      <c r="F158" s="30"/>
      <c r="G158" s="31"/>
      <c r="H158" s="30"/>
      <c r="I158" s="30"/>
      <c r="J158" s="31"/>
      <c r="K158" s="30"/>
      <c r="L158" s="30"/>
      <c r="M158" s="30"/>
    </row>
    <row r="159" spans="1:13" ht="15.75" hidden="1">
      <c r="A159" s="27"/>
      <c r="B159" s="28"/>
      <c r="C159" s="28"/>
      <c r="D159" s="29"/>
      <c r="E159" s="29"/>
      <c r="F159" s="30"/>
      <c r="G159" s="31"/>
      <c r="H159" s="30"/>
      <c r="I159" s="30"/>
      <c r="J159" s="31"/>
      <c r="K159" s="30"/>
      <c r="L159" s="30"/>
      <c r="M159" s="30"/>
    </row>
    <row r="160" spans="1:13" ht="15.75" hidden="1">
      <c r="A160" s="27"/>
      <c r="B160" s="28"/>
      <c r="C160" s="28"/>
      <c r="D160" s="29"/>
      <c r="E160" s="29"/>
      <c r="F160" s="30"/>
      <c r="G160" s="31"/>
      <c r="H160" s="30"/>
      <c r="I160" s="30"/>
      <c r="J160" s="31"/>
      <c r="K160" s="30"/>
      <c r="L160" s="30"/>
      <c r="M160" s="30"/>
    </row>
    <row r="161" spans="1:13" ht="15.75" hidden="1">
      <c r="A161" s="27"/>
      <c r="B161" s="28"/>
      <c r="C161" s="28"/>
      <c r="D161" s="29"/>
      <c r="E161" s="29"/>
      <c r="F161" s="30"/>
      <c r="G161" s="31"/>
      <c r="H161" s="30"/>
      <c r="I161" s="30"/>
      <c r="J161" s="31"/>
      <c r="K161" s="30"/>
      <c r="L161" s="30"/>
      <c r="M161" s="30"/>
    </row>
    <row r="162" spans="1:13" ht="15.75" hidden="1">
      <c r="A162" s="27"/>
      <c r="B162" s="28"/>
      <c r="C162" s="28"/>
      <c r="D162" s="29"/>
      <c r="E162" s="29"/>
      <c r="F162" s="30"/>
      <c r="G162" s="31"/>
      <c r="H162" s="30"/>
      <c r="I162" s="30"/>
      <c r="J162" s="31"/>
      <c r="K162" s="30"/>
      <c r="L162" s="30"/>
      <c r="M162" s="30"/>
    </row>
    <row r="163" spans="1:13" ht="15.75" hidden="1">
      <c r="A163" s="27"/>
      <c r="B163" s="28"/>
      <c r="C163" s="28"/>
      <c r="D163" s="29"/>
      <c r="E163" s="29"/>
      <c r="F163" s="30"/>
      <c r="G163" s="31"/>
      <c r="H163" s="30"/>
      <c r="I163" s="30"/>
      <c r="J163" s="31"/>
      <c r="K163" s="30"/>
      <c r="L163" s="30"/>
      <c r="M163" s="30"/>
    </row>
    <row r="164" spans="1:13" ht="15.75" hidden="1">
      <c r="A164" s="27"/>
      <c r="B164" s="28"/>
      <c r="C164" s="28"/>
      <c r="D164" s="29"/>
      <c r="E164" s="29"/>
      <c r="F164" s="30"/>
      <c r="G164" s="31"/>
      <c r="H164" s="30"/>
      <c r="I164" s="30"/>
      <c r="J164" s="31"/>
      <c r="K164" s="30"/>
      <c r="L164" s="30"/>
      <c r="M164" s="30"/>
    </row>
    <row r="165" spans="1:13" ht="15.75" hidden="1">
      <c r="A165" s="27"/>
      <c r="B165" s="28"/>
      <c r="C165" s="28"/>
      <c r="D165" s="29"/>
      <c r="E165" s="29"/>
      <c r="F165" s="30"/>
      <c r="G165" s="31"/>
      <c r="H165" s="30"/>
      <c r="I165" s="30"/>
      <c r="J165" s="31"/>
      <c r="K165" s="30"/>
      <c r="L165" s="30"/>
      <c r="M165" s="30"/>
    </row>
    <row r="166" spans="1:13" ht="15.75" hidden="1">
      <c r="A166" s="27"/>
      <c r="B166" s="28"/>
      <c r="C166" s="28"/>
      <c r="D166" s="29"/>
      <c r="E166" s="29"/>
      <c r="F166" s="30"/>
      <c r="G166" s="31"/>
      <c r="H166" s="30"/>
      <c r="I166" s="30"/>
      <c r="J166" s="31"/>
      <c r="K166" s="30"/>
      <c r="L166" s="30"/>
      <c r="M166" s="30"/>
    </row>
    <row r="167" spans="1:13" ht="15.75" hidden="1">
      <c r="A167" s="27"/>
      <c r="B167" s="28"/>
      <c r="C167" s="28"/>
      <c r="D167" s="29"/>
      <c r="E167" s="29"/>
      <c r="F167" s="30"/>
      <c r="G167" s="31"/>
      <c r="H167" s="30"/>
      <c r="I167" s="30"/>
      <c r="J167" s="31"/>
      <c r="K167" s="30"/>
      <c r="L167" s="30"/>
      <c r="M167" s="30"/>
    </row>
    <row r="168" spans="1:13" ht="15.75" hidden="1">
      <c r="A168" s="27"/>
      <c r="B168" s="28"/>
      <c r="C168" s="28"/>
      <c r="D168" s="29"/>
      <c r="E168" s="29"/>
      <c r="F168" s="30"/>
      <c r="G168" s="31"/>
      <c r="H168" s="30"/>
      <c r="I168" s="30"/>
      <c r="J168" s="31"/>
      <c r="K168" s="30"/>
      <c r="L168" s="30"/>
      <c r="M168" s="30"/>
    </row>
    <row r="169" spans="1:13" ht="15.75" hidden="1">
      <c r="A169" s="27"/>
      <c r="B169" s="28"/>
      <c r="C169" s="28"/>
      <c r="D169" s="29"/>
      <c r="E169" s="29"/>
      <c r="F169" s="30"/>
      <c r="G169" s="31"/>
      <c r="H169" s="30"/>
      <c r="I169" s="30"/>
      <c r="J169" s="31"/>
      <c r="K169" s="30"/>
      <c r="L169" s="30"/>
      <c r="M169" s="30"/>
    </row>
    <row r="170" spans="1:13" ht="15.75" hidden="1">
      <c r="A170" s="27"/>
      <c r="B170" s="28"/>
      <c r="C170" s="28"/>
      <c r="D170" s="29"/>
      <c r="E170" s="29"/>
      <c r="F170" s="30"/>
      <c r="G170" s="31"/>
      <c r="H170" s="30"/>
      <c r="I170" s="30"/>
      <c r="J170" s="31"/>
      <c r="K170" s="30"/>
      <c r="L170" s="30"/>
      <c r="M170" s="30"/>
    </row>
    <row r="171" spans="1:13" ht="15.75" hidden="1">
      <c r="A171" s="27"/>
      <c r="B171" s="28"/>
      <c r="C171" s="28"/>
      <c r="D171" s="29"/>
      <c r="E171" s="29"/>
      <c r="F171" s="30"/>
      <c r="G171" s="31"/>
      <c r="H171" s="30"/>
      <c r="I171" s="30"/>
      <c r="J171" s="31"/>
      <c r="K171" s="30"/>
      <c r="L171" s="30"/>
      <c r="M171" s="30"/>
    </row>
    <row r="172" spans="1:13" ht="15.75" hidden="1">
      <c r="A172" s="27"/>
      <c r="B172" s="28"/>
      <c r="C172" s="28"/>
      <c r="D172" s="29"/>
      <c r="E172" s="29"/>
      <c r="F172" s="30"/>
      <c r="G172" s="31"/>
      <c r="H172" s="30"/>
      <c r="I172" s="30"/>
      <c r="J172" s="31"/>
      <c r="K172" s="30"/>
      <c r="L172" s="30"/>
      <c r="M172" s="30"/>
    </row>
    <row r="173" spans="1:13" ht="15.75" hidden="1">
      <c r="A173" s="27"/>
      <c r="B173" s="28"/>
      <c r="C173" s="28"/>
      <c r="D173" s="29"/>
      <c r="E173" s="29"/>
      <c r="F173" s="30"/>
      <c r="G173" s="31"/>
      <c r="H173" s="30"/>
      <c r="I173" s="30"/>
      <c r="J173" s="31"/>
      <c r="K173" s="30"/>
      <c r="L173" s="30"/>
      <c r="M173" s="30"/>
    </row>
    <row r="174" spans="1:13" ht="15.75" hidden="1">
      <c r="A174" s="27"/>
      <c r="B174" s="28"/>
      <c r="C174" s="28"/>
      <c r="D174" s="29"/>
      <c r="E174" s="29"/>
      <c r="F174" s="30"/>
      <c r="G174" s="31"/>
      <c r="H174" s="30"/>
      <c r="I174" s="30"/>
      <c r="J174" s="31"/>
      <c r="K174" s="30"/>
      <c r="L174" s="30"/>
      <c r="M174" s="30"/>
    </row>
    <row r="175" spans="1:13" ht="15.75" hidden="1">
      <c r="A175" s="27"/>
      <c r="B175" s="28"/>
      <c r="C175" s="28"/>
      <c r="D175" s="29"/>
      <c r="E175" s="29"/>
      <c r="F175" s="30"/>
      <c r="G175" s="31"/>
      <c r="H175" s="30"/>
      <c r="I175" s="30"/>
      <c r="J175" s="31"/>
      <c r="K175" s="30"/>
      <c r="L175" s="30"/>
      <c r="M175" s="30"/>
    </row>
    <row r="176" spans="1:13" ht="15.75" hidden="1">
      <c r="A176" s="27"/>
      <c r="B176" s="28"/>
      <c r="C176" s="28"/>
      <c r="D176" s="29"/>
      <c r="E176" s="29"/>
      <c r="F176" s="30"/>
      <c r="G176" s="31"/>
      <c r="H176" s="30"/>
      <c r="I176" s="30"/>
      <c r="J176" s="31"/>
      <c r="K176" s="30"/>
      <c r="L176" s="30"/>
      <c r="M176" s="30"/>
    </row>
    <row r="177" spans="1:13" ht="15.75" hidden="1">
      <c r="A177" s="27"/>
      <c r="B177" s="28"/>
      <c r="C177" s="28"/>
      <c r="D177" s="29"/>
      <c r="E177" s="29"/>
      <c r="F177" s="30"/>
      <c r="G177" s="31"/>
      <c r="H177" s="30"/>
      <c r="I177" s="30"/>
      <c r="J177" s="31"/>
      <c r="K177" s="30"/>
      <c r="L177" s="30"/>
      <c r="M177" s="30"/>
    </row>
    <row r="178" spans="1:13" ht="15.75" hidden="1">
      <c r="A178" s="27"/>
      <c r="B178" s="28"/>
      <c r="C178" s="28"/>
      <c r="D178" s="29"/>
      <c r="E178" s="29"/>
      <c r="F178" s="30"/>
      <c r="G178" s="31"/>
      <c r="H178" s="30"/>
      <c r="I178" s="30"/>
      <c r="J178" s="31"/>
      <c r="K178" s="30"/>
      <c r="L178" s="30"/>
      <c r="M178" s="30"/>
    </row>
    <row r="179" spans="1:13" ht="15.75" hidden="1">
      <c r="A179" s="27"/>
      <c r="B179" s="28"/>
      <c r="C179" s="28"/>
      <c r="D179" s="29"/>
      <c r="E179" s="29"/>
      <c r="F179" s="30"/>
      <c r="G179" s="31"/>
      <c r="H179" s="30"/>
      <c r="I179" s="30"/>
      <c r="J179" s="31"/>
      <c r="K179" s="30"/>
      <c r="L179" s="30"/>
      <c r="M179" s="30"/>
    </row>
    <row r="180" spans="1:13" ht="15.75" hidden="1">
      <c r="A180" s="27"/>
      <c r="B180" s="28"/>
      <c r="C180" s="28"/>
      <c r="D180" s="29"/>
      <c r="E180" s="29"/>
      <c r="F180" s="30"/>
      <c r="G180" s="31"/>
      <c r="H180" s="30"/>
      <c r="I180" s="30"/>
      <c r="J180" s="31"/>
      <c r="K180" s="30"/>
      <c r="L180" s="30"/>
      <c r="M180" s="30"/>
    </row>
    <row r="181" spans="1:13" ht="15.75" hidden="1">
      <c r="A181" s="27"/>
      <c r="B181" s="28"/>
      <c r="C181" s="28"/>
      <c r="D181" s="29"/>
      <c r="E181" s="29"/>
      <c r="F181" s="30"/>
      <c r="G181" s="31"/>
      <c r="H181" s="30"/>
      <c r="I181" s="30"/>
      <c r="J181" s="31"/>
      <c r="K181" s="30"/>
      <c r="L181" s="30"/>
      <c r="M181" s="30"/>
    </row>
    <row r="182" spans="1:13" ht="15.75" hidden="1">
      <c r="A182" s="27"/>
      <c r="B182" s="28"/>
      <c r="C182" s="28"/>
      <c r="D182" s="29"/>
      <c r="E182" s="29"/>
      <c r="F182" s="30"/>
      <c r="G182" s="31"/>
      <c r="H182" s="30"/>
      <c r="I182" s="30"/>
      <c r="J182" s="31"/>
      <c r="K182" s="30"/>
      <c r="L182" s="30"/>
      <c r="M182" s="30"/>
    </row>
    <row r="183" spans="1:13" ht="15.75" hidden="1">
      <c r="A183" s="27"/>
      <c r="B183" s="28"/>
      <c r="C183" s="28"/>
      <c r="D183" s="29"/>
      <c r="E183" s="29"/>
      <c r="F183" s="30"/>
      <c r="G183" s="31"/>
      <c r="H183" s="30"/>
      <c r="I183" s="30"/>
      <c r="J183" s="31"/>
      <c r="K183" s="30"/>
      <c r="L183" s="30"/>
      <c r="M183" s="30"/>
    </row>
    <row r="184" spans="1:13" ht="15.75" hidden="1">
      <c r="A184" s="27"/>
      <c r="B184" s="28"/>
      <c r="C184" s="28"/>
      <c r="D184" s="29"/>
      <c r="E184" s="29"/>
      <c r="F184" s="30"/>
      <c r="G184" s="31"/>
      <c r="H184" s="30"/>
      <c r="I184" s="30"/>
      <c r="J184" s="31"/>
      <c r="K184" s="30"/>
      <c r="L184" s="30"/>
      <c r="M184" s="30"/>
    </row>
    <row r="185" spans="1:13" ht="15.75" hidden="1">
      <c r="A185" s="27"/>
      <c r="B185" s="28"/>
      <c r="C185" s="28"/>
      <c r="D185" s="29"/>
      <c r="E185" s="29"/>
      <c r="F185" s="30"/>
      <c r="G185" s="31"/>
      <c r="H185" s="30"/>
      <c r="I185" s="30"/>
      <c r="J185" s="31"/>
      <c r="K185" s="30"/>
      <c r="L185" s="30"/>
      <c r="M185" s="30"/>
    </row>
    <row r="186" spans="1:13" ht="15.75" hidden="1">
      <c r="A186" s="27"/>
      <c r="B186" s="28"/>
      <c r="C186" s="28"/>
      <c r="D186" s="29"/>
      <c r="E186" s="29"/>
      <c r="F186" s="30"/>
      <c r="G186" s="31"/>
      <c r="H186" s="30"/>
      <c r="I186" s="30"/>
      <c r="J186" s="31"/>
      <c r="K186" s="30"/>
      <c r="L186" s="30"/>
      <c r="M186" s="30"/>
    </row>
    <row r="187" spans="1:13" ht="15.75" hidden="1">
      <c r="A187" s="27"/>
      <c r="B187" s="28"/>
      <c r="C187" s="28"/>
      <c r="D187" s="29"/>
      <c r="E187" s="29"/>
      <c r="F187" s="30"/>
      <c r="G187" s="31"/>
      <c r="H187" s="30"/>
      <c r="I187" s="30"/>
      <c r="J187" s="31"/>
      <c r="K187" s="30"/>
      <c r="L187" s="30"/>
      <c r="M187" s="30"/>
    </row>
    <row r="188" spans="1:13" ht="15.75" hidden="1">
      <c r="A188" s="27"/>
      <c r="B188" s="28"/>
      <c r="C188" s="28"/>
      <c r="D188" s="29"/>
      <c r="E188" s="29"/>
      <c r="F188" s="30"/>
      <c r="G188" s="31"/>
      <c r="H188" s="30"/>
      <c r="I188" s="30"/>
      <c r="J188" s="31"/>
      <c r="K188" s="30"/>
      <c r="L188" s="30"/>
      <c r="M188" s="30"/>
    </row>
    <row r="189" spans="1:13" ht="15.75" hidden="1">
      <c r="A189" s="27"/>
      <c r="B189" s="28"/>
      <c r="C189" s="28"/>
      <c r="D189" s="29"/>
      <c r="E189" s="29"/>
      <c r="F189" s="30"/>
      <c r="G189" s="31"/>
      <c r="H189" s="30"/>
      <c r="I189" s="30"/>
      <c r="J189" s="31"/>
      <c r="K189" s="30"/>
      <c r="L189" s="30"/>
      <c r="M189" s="30"/>
    </row>
    <row r="190" spans="1:13" ht="15.75" hidden="1">
      <c r="A190" s="27"/>
      <c r="B190" s="28"/>
      <c r="C190" s="28"/>
      <c r="D190" s="29"/>
      <c r="E190" s="29"/>
      <c r="F190" s="30"/>
      <c r="G190" s="31"/>
      <c r="H190" s="30"/>
      <c r="I190" s="30"/>
      <c r="J190" s="31"/>
      <c r="K190" s="30"/>
      <c r="L190" s="30"/>
      <c r="M190" s="30"/>
    </row>
    <row r="191" spans="1:13" ht="15.75" hidden="1">
      <c r="A191" s="27"/>
      <c r="B191" s="28"/>
      <c r="C191" s="28"/>
      <c r="D191" s="29"/>
      <c r="E191" s="29"/>
      <c r="F191" s="30"/>
      <c r="G191" s="31"/>
      <c r="H191" s="30"/>
      <c r="I191" s="30"/>
      <c r="J191" s="31"/>
      <c r="K191" s="30"/>
      <c r="L191" s="30"/>
      <c r="M191" s="30"/>
    </row>
    <row r="192" spans="1:13" ht="15.75" hidden="1">
      <c r="A192" s="27"/>
      <c r="B192" s="28"/>
      <c r="C192" s="28"/>
      <c r="D192" s="29"/>
      <c r="E192" s="29"/>
      <c r="F192" s="30"/>
      <c r="G192" s="31"/>
      <c r="H192" s="30"/>
      <c r="I192" s="30"/>
      <c r="J192" s="31"/>
      <c r="K192" s="30"/>
      <c r="L192" s="30"/>
      <c r="M192" s="30"/>
    </row>
    <row r="193" spans="1:13" ht="15.75" hidden="1">
      <c r="A193" s="27"/>
      <c r="B193" s="28"/>
      <c r="C193" s="28"/>
      <c r="D193" s="29"/>
      <c r="E193" s="29"/>
      <c r="F193" s="30"/>
      <c r="G193" s="31"/>
      <c r="H193" s="30"/>
      <c r="I193" s="30"/>
      <c r="J193" s="31"/>
      <c r="K193" s="30"/>
      <c r="L193" s="30"/>
      <c r="M193" s="30"/>
    </row>
    <row r="194" spans="1:13" ht="15.75" hidden="1">
      <c r="A194" s="27"/>
      <c r="B194" s="28"/>
      <c r="C194" s="28"/>
      <c r="D194" s="29"/>
      <c r="E194" s="29"/>
      <c r="F194" s="30"/>
      <c r="G194" s="31"/>
      <c r="H194" s="30"/>
      <c r="I194" s="30"/>
      <c r="J194" s="31"/>
      <c r="K194" s="30"/>
      <c r="L194" s="30"/>
      <c r="M194" s="30"/>
    </row>
    <row r="195" spans="1:13" ht="15.75" hidden="1">
      <c r="A195" s="27"/>
      <c r="B195" s="28"/>
      <c r="C195" s="28"/>
      <c r="D195" s="29"/>
      <c r="E195" s="29"/>
      <c r="F195" s="30"/>
      <c r="G195" s="31"/>
      <c r="H195" s="30"/>
      <c r="I195" s="30"/>
      <c r="J195" s="31"/>
      <c r="K195" s="30"/>
      <c r="L195" s="30"/>
      <c r="M195" s="30"/>
    </row>
    <row r="196" spans="1:13" ht="15.75" hidden="1">
      <c r="A196" s="27"/>
      <c r="B196" s="28"/>
      <c r="C196" s="28"/>
      <c r="D196" s="29"/>
      <c r="E196" s="29"/>
      <c r="F196" s="30"/>
      <c r="G196" s="31"/>
      <c r="H196" s="30"/>
      <c r="I196" s="30"/>
      <c r="J196" s="31"/>
      <c r="K196" s="30"/>
      <c r="L196" s="30"/>
      <c r="M196" s="30"/>
    </row>
    <row r="197" spans="1:13" ht="15.75" hidden="1">
      <c r="A197" s="27"/>
      <c r="B197" s="28"/>
      <c r="C197" s="28"/>
      <c r="D197" s="29"/>
      <c r="E197" s="29"/>
      <c r="F197" s="30"/>
      <c r="G197" s="31"/>
      <c r="H197" s="30"/>
      <c r="I197" s="30"/>
      <c r="J197" s="31"/>
      <c r="K197" s="30"/>
      <c r="L197" s="30"/>
      <c r="M197" s="30"/>
    </row>
    <row r="198" spans="1:13" ht="15.75" hidden="1">
      <c r="A198" s="27"/>
      <c r="B198" s="28"/>
      <c r="C198" s="28"/>
      <c r="D198" s="29"/>
      <c r="E198" s="29"/>
      <c r="F198" s="30"/>
      <c r="G198" s="31"/>
      <c r="H198" s="30"/>
      <c r="I198" s="30"/>
      <c r="J198" s="31"/>
      <c r="K198" s="30"/>
      <c r="L198" s="30"/>
      <c r="M198" s="30"/>
    </row>
    <row r="199" spans="1:13" ht="15.75" hidden="1">
      <c r="A199" s="27"/>
      <c r="B199" s="28"/>
      <c r="C199" s="28"/>
      <c r="D199" s="29"/>
      <c r="E199" s="29"/>
      <c r="F199" s="30"/>
      <c r="G199" s="31"/>
      <c r="H199" s="30"/>
      <c r="I199" s="30"/>
      <c r="J199" s="31"/>
      <c r="K199" s="30"/>
      <c r="L199" s="30"/>
      <c r="M199" s="30"/>
    </row>
    <row r="200" spans="1:13" ht="15.75" hidden="1">
      <c r="A200" s="27"/>
      <c r="B200" s="28"/>
      <c r="C200" s="28"/>
      <c r="D200" s="29"/>
      <c r="E200" s="29"/>
      <c r="F200" s="30"/>
      <c r="G200" s="31"/>
      <c r="H200" s="30"/>
      <c r="I200" s="30"/>
      <c r="J200" s="31"/>
      <c r="K200" s="30"/>
      <c r="L200" s="30"/>
      <c r="M200" s="30"/>
    </row>
    <row r="201" spans="1:13" ht="15.75" hidden="1">
      <c r="A201" s="27"/>
      <c r="B201" s="28"/>
      <c r="C201" s="28"/>
      <c r="D201" s="29"/>
      <c r="E201" s="29"/>
      <c r="F201" s="30"/>
      <c r="G201" s="31"/>
      <c r="H201" s="30"/>
      <c r="I201" s="30"/>
      <c r="J201" s="31"/>
      <c r="K201" s="30"/>
      <c r="L201" s="30"/>
      <c r="M201" s="30"/>
    </row>
    <row r="202" spans="1:13" ht="15.75" hidden="1">
      <c r="A202" s="27"/>
      <c r="B202" s="28"/>
      <c r="C202" s="28"/>
      <c r="D202" s="29"/>
      <c r="E202" s="29"/>
      <c r="F202" s="30"/>
      <c r="G202" s="31"/>
      <c r="H202" s="30"/>
      <c r="I202" s="30"/>
      <c r="J202" s="31"/>
      <c r="K202" s="30"/>
      <c r="L202" s="30"/>
      <c r="M202" s="30"/>
    </row>
    <row r="203" spans="1:13" ht="15.75" hidden="1">
      <c r="A203" s="27"/>
      <c r="B203" s="28"/>
      <c r="C203" s="28"/>
      <c r="D203" s="29"/>
      <c r="E203" s="29"/>
      <c r="F203" s="30"/>
      <c r="G203" s="31"/>
      <c r="H203" s="30"/>
      <c r="I203" s="30"/>
      <c r="J203" s="31"/>
      <c r="K203" s="30"/>
      <c r="L203" s="30"/>
      <c r="M203" s="30"/>
    </row>
    <row r="204" spans="1:13" ht="15.75" hidden="1">
      <c r="A204" s="27"/>
      <c r="B204" s="28"/>
      <c r="C204" s="28"/>
      <c r="D204" s="29"/>
      <c r="E204" s="29"/>
      <c r="F204" s="30"/>
      <c r="G204" s="31"/>
      <c r="H204" s="30"/>
      <c r="I204" s="30"/>
      <c r="J204" s="31"/>
      <c r="K204" s="30"/>
      <c r="L204" s="30"/>
      <c r="M204" s="30"/>
    </row>
    <row r="205" spans="1:13" ht="15.75" hidden="1">
      <c r="A205" s="27"/>
      <c r="B205" s="28"/>
      <c r="C205" s="28"/>
      <c r="D205" s="29"/>
      <c r="E205" s="29"/>
      <c r="F205" s="30"/>
      <c r="G205" s="31"/>
      <c r="H205" s="30"/>
      <c r="I205" s="30"/>
      <c r="J205" s="31"/>
      <c r="K205" s="30"/>
      <c r="L205" s="30"/>
      <c r="M205" s="30"/>
    </row>
    <row r="206" spans="1:13" ht="15.75" hidden="1">
      <c r="A206" s="27"/>
      <c r="B206" s="28"/>
      <c r="C206" s="28"/>
      <c r="D206" s="29"/>
      <c r="E206" s="29"/>
      <c r="F206" s="30"/>
      <c r="G206" s="31"/>
      <c r="H206" s="30"/>
      <c r="I206" s="30"/>
      <c r="J206" s="31"/>
      <c r="K206" s="30"/>
      <c r="L206" s="30"/>
      <c r="M206" s="30"/>
    </row>
    <row r="207" spans="1:13" ht="15.75" hidden="1">
      <c r="A207" s="27"/>
      <c r="B207" s="28"/>
      <c r="C207" s="28"/>
      <c r="D207" s="29"/>
      <c r="E207" s="29"/>
      <c r="F207" s="30"/>
      <c r="G207" s="31"/>
      <c r="H207" s="30"/>
      <c r="I207" s="30"/>
      <c r="J207" s="31"/>
      <c r="K207" s="30"/>
      <c r="L207" s="30"/>
      <c r="M207" s="30"/>
    </row>
    <row r="208" spans="1:13" ht="15.75" hidden="1">
      <c r="A208" s="27"/>
      <c r="B208" s="28"/>
      <c r="C208" s="28"/>
      <c r="D208" s="29"/>
      <c r="E208" s="29"/>
      <c r="F208" s="30"/>
      <c r="G208" s="31"/>
      <c r="H208" s="30"/>
      <c r="I208" s="30"/>
      <c r="J208" s="31"/>
      <c r="K208" s="30"/>
      <c r="L208" s="30"/>
      <c r="M208" s="30"/>
    </row>
    <row r="209" spans="1:13" ht="15.75" hidden="1">
      <c r="A209" s="27"/>
      <c r="B209" s="28"/>
      <c r="C209" s="28"/>
      <c r="D209" s="29"/>
      <c r="E209" s="29"/>
      <c r="F209" s="30"/>
      <c r="G209" s="31"/>
      <c r="H209" s="30"/>
      <c r="I209" s="30"/>
      <c r="J209" s="31"/>
      <c r="K209" s="30"/>
      <c r="L209" s="30"/>
      <c r="M209" s="30"/>
    </row>
    <row r="210" spans="1:13" ht="15.75" hidden="1">
      <c r="A210" s="27"/>
      <c r="B210" s="28"/>
      <c r="C210" s="28"/>
      <c r="D210" s="29"/>
      <c r="E210" s="29"/>
      <c r="F210" s="30"/>
      <c r="G210" s="31"/>
      <c r="H210" s="30"/>
      <c r="I210" s="30"/>
      <c r="J210" s="31"/>
      <c r="K210" s="30"/>
      <c r="L210" s="30"/>
      <c r="M210" s="30"/>
    </row>
    <row r="211" spans="1:13" ht="15.75" hidden="1">
      <c r="A211" s="27"/>
      <c r="B211" s="28"/>
      <c r="C211" s="28"/>
      <c r="D211" s="29"/>
      <c r="E211" s="29"/>
      <c r="F211" s="30"/>
      <c r="G211" s="31"/>
      <c r="H211" s="30"/>
      <c r="I211" s="30"/>
      <c r="J211" s="31"/>
      <c r="K211" s="30"/>
      <c r="L211" s="30"/>
      <c r="M211" s="30"/>
    </row>
    <row r="212" spans="1:13" ht="15.75" hidden="1">
      <c r="A212" s="27"/>
      <c r="B212" s="28"/>
      <c r="C212" s="28"/>
      <c r="D212" s="29"/>
      <c r="E212" s="29"/>
      <c r="F212" s="30"/>
      <c r="G212" s="31"/>
      <c r="H212" s="30"/>
      <c r="I212" s="30"/>
      <c r="J212" s="31"/>
      <c r="K212" s="30"/>
      <c r="L212" s="30"/>
      <c r="M212" s="30"/>
    </row>
    <row r="213" spans="1:13" ht="15.75" hidden="1">
      <c r="A213" s="27"/>
      <c r="B213" s="28"/>
      <c r="C213" s="28"/>
      <c r="D213" s="29"/>
      <c r="E213" s="29"/>
      <c r="F213" s="30"/>
      <c r="G213" s="31"/>
      <c r="H213" s="30"/>
      <c r="I213" s="30"/>
      <c r="J213" s="31"/>
      <c r="K213" s="30"/>
      <c r="L213" s="30"/>
      <c r="M213" s="30"/>
    </row>
    <row r="214" spans="1:13" ht="15.75" hidden="1">
      <c r="A214" s="27"/>
      <c r="B214" s="28"/>
      <c r="C214" s="28"/>
      <c r="D214" s="29"/>
      <c r="E214" s="29"/>
      <c r="F214" s="30"/>
      <c r="G214" s="31"/>
      <c r="H214" s="30"/>
      <c r="I214" s="30"/>
      <c r="J214" s="31"/>
      <c r="K214" s="30"/>
      <c r="L214" s="30"/>
      <c r="M214" s="30"/>
    </row>
    <row r="215" spans="1:13" ht="15.75" hidden="1">
      <c r="A215" s="27"/>
      <c r="B215" s="28"/>
      <c r="C215" s="28"/>
      <c r="D215" s="29"/>
      <c r="E215" s="29"/>
      <c r="F215" s="30"/>
      <c r="G215" s="31"/>
      <c r="H215" s="30"/>
      <c r="I215" s="30"/>
      <c r="J215" s="31"/>
      <c r="K215" s="30"/>
      <c r="L215" s="30"/>
      <c r="M215" s="30"/>
    </row>
    <row r="216" spans="1:13" ht="15.75" hidden="1">
      <c r="A216" s="27"/>
      <c r="B216" s="28"/>
      <c r="C216" s="28"/>
      <c r="D216" s="29"/>
      <c r="E216" s="29"/>
      <c r="F216" s="30"/>
      <c r="G216" s="31"/>
      <c r="H216" s="30"/>
      <c r="I216" s="30"/>
      <c r="J216" s="31"/>
      <c r="K216" s="30"/>
      <c r="L216" s="30"/>
      <c r="M216" s="30"/>
    </row>
    <row r="217" spans="1:13" ht="15.75" hidden="1">
      <c r="A217" s="27"/>
      <c r="B217" s="28"/>
      <c r="C217" s="28"/>
      <c r="D217" s="29"/>
      <c r="E217" s="29"/>
      <c r="F217" s="30"/>
      <c r="G217" s="31"/>
      <c r="H217" s="30"/>
      <c r="I217" s="30"/>
      <c r="J217" s="31"/>
      <c r="K217" s="30"/>
      <c r="L217" s="30"/>
      <c r="M217" s="30"/>
    </row>
    <row r="218" spans="1:13" ht="15.75" hidden="1">
      <c r="A218" s="27"/>
      <c r="B218" s="28"/>
      <c r="C218" s="28"/>
      <c r="D218" s="29"/>
      <c r="E218" s="29"/>
      <c r="F218" s="30"/>
      <c r="G218" s="31"/>
      <c r="H218" s="30"/>
      <c r="I218" s="30"/>
      <c r="J218" s="31"/>
      <c r="K218" s="30"/>
      <c r="L218" s="30"/>
      <c r="M218" s="30"/>
    </row>
    <row r="219" spans="1:13" ht="15.75" hidden="1">
      <c r="A219" s="27"/>
      <c r="B219" s="28"/>
      <c r="C219" s="28"/>
      <c r="D219" s="29"/>
      <c r="E219" s="29"/>
      <c r="F219" s="30"/>
      <c r="G219" s="31"/>
      <c r="H219" s="30"/>
      <c r="I219" s="30"/>
      <c r="J219" s="31"/>
      <c r="K219" s="30"/>
      <c r="L219" s="30"/>
      <c r="M219" s="30"/>
    </row>
    <row r="220" spans="1:13" ht="15.75" hidden="1">
      <c r="A220" s="27"/>
      <c r="B220" s="28"/>
      <c r="C220" s="28"/>
      <c r="D220" s="29"/>
      <c r="E220" s="29"/>
      <c r="F220" s="30"/>
      <c r="G220" s="31"/>
      <c r="H220" s="30"/>
      <c r="I220" s="30"/>
      <c r="J220" s="31"/>
      <c r="K220" s="30"/>
      <c r="L220" s="30"/>
      <c r="M220" s="30"/>
    </row>
    <row r="221" spans="1:13" ht="15.75" hidden="1">
      <c r="A221" s="27"/>
      <c r="B221" s="28"/>
      <c r="C221" s="28"/>
      <c r="D221" s="29"/>
      <c r="E221" s="29"/>
      <c r="F221" s="30"/>
      <c r="G221" s="31"/>
      <c r="H221" s="30"/>
      <c r="I221" s="30"/>
      <c r="J221" s="31"/>
      <c r="K221" s="30"/>
      <c r="L221" s="30"/>
      <c r="M221" s="30"/>
    </row>
    <row r="222" spans="1:13" ht="15.75" hidden="1">
      <c r="A222" s="27"/>
      <c r="B222" s="28"/>
      <c r="C222" s="28"/>
      <c r="D222" s="29"/>
      <c r="E222" s="29"/>
      <c r="F222" s="30"/>
      <c r="G222" s="31"/>
      <c r="H222" s="30"/>
      <c r="I222" s="30"/>
      <c r="J222" s="31"/>
      <c r="K222" s="30"/>
      <c r="L222" s="30"/>
      <c r="M222" s="30"/>
    </row>
    <row r="223" spans="1:13" ht="15.75" hidden="1">
      <c r="A223" s="27"/>
      <c r="B223" s="28"/>
      <c r="C223" s="28"/>
      <c r="D223" s="29"/>
      <c r="E223" s="29"/>
      <c r="F223" s="30"/>
      <c r="G223" s="31"/>
      <c r="H223" s="30"/>
      <c r="I223" s="30"/>
      <c r="J223" s="31"/>
      <c r="K223" s="30"/>
      <c r="L223" s="30"/>
      <c r="M223" s="30"/>
    </row>
    <row r="224" spans="1:13" ht="15.75" hidden="1">
      <c r="A224" s="27"/>
      <c r="B224" s="28"/>
      <c r="C224" s="28"/>
      <c r="D224" s="29"/>
      <c r="E224" s="29"/>
      <c r="F224" s="30"/>
      <c r="G224" s="31"/>
      <c r="H224" s="30"/>
      <c r="I224" s="30"/>
      <c r="J224" s="31"/>
      <c r="K224" s="30"/>
      <c r="L224" s="30"/>
      <c r="M224" s="30"/>
    </row>
    <row r="225" spans="1:13" ht="15.75" hidden="1">
      <c r="A225" s="27"/>
      <c r="B225" s="28"/>
      <c r="C225" s="28"/>
      <c r="D225" s="29"/>
      <c r="E225" s="29"/>
      <c r="F225" s="30"/>
      <c r="G225" s="31"/>
      <c r="H225" s="30"/>
      <c r="I225" s="30"/>
      <c r="J225" s="31"/>
      <c r="K225" s="30"/>
      <c r="L225" s="30"/>
      <c r="M225" s="30"/>
    </row>
    <row r="226" spans="1:13" ht="15.75" hidden="1"/>
    <row r="227" spans="1:13" ht="15.75" hidden="1"/>
    <row r="228" spans="1:13" ht="15.75" hidden="1"/>
    <row r="229" spans="1:13" ht="15.75" hidden="1"/>
    <row r="230" spans="1:13" ht="15.75" hidden="1"/>
    <row r="231" spans="1:13" ht="15.75" hidden="1"/>
    <row r="232" spans="1:13" ht="15.75" hidden="1"/>
    <row r="233" spans="1:13" ht="15.75" hidden="1"/>
    <row r="234" spans="1:13" ht="15.75" hidden="1"/>
    <row r="235" spans="1:13" ht="15.75" hidden="1"/>
    <row r="236" spans="1:13" ht="15.75" hidden="1"/>
    <row r="237" spans="1:13" ht="15.75" hidden="1"/>
    <row r="238" spans="1:13" ht="15.75" hidden="1"/>
    <row r="239" spans="1:13" ht="15.75" hidden="1"/>
    <row r="240" spans="1:13" ht="15.75" hidden="1"/>
    <row r="241" ht="15.75" hidden="1"/>
    <row r="242" ht="15.75" hidden="1"/>
    <row r="243" ht="15.75" hidden="1"/>
    <row r="244" ht="15.75" hidden="1"/>
    <row r="245" ht="15.75" hidden="1"/>
    <row r="246" ht="15.75" hidden="1"/>
    <row r="247" ht="15.75" hidden="1"/>
    <row r="248" ht="15.75" hidden="1"/>
    <row r="249" ht="15.75" hidden="1"/>
    <row r="250" ht="15.75" hidden="1"/>
    <row r="251" ht="15.75" hidden="1"/>
    <row r="252" ht="15.75" hidden="1"/>
    <row r="253" ht="15.75" hidden="1"/>
    <row r="254" ht="15.75" hidden="1"/>
    <row r="255" ht="15.75" hidden="1"/>
    <row r="256" ht="15.75" hidden="1"/>
    <row r="257" ht="15.75" hidden="1"/>
    <row r="258" ht="15.75" hidden="1"/>
    <row r="259" ht="15.75" hidden="1"/>
    <row r="260" ht="15.75" hidden="1"/>
    <row r="261" ht="15.75" hidden="1"/>
    <row r="262" ht="15.75" hidden="1"/>
    <row r="263" ht="15.75" hidden="1"/>
    <row r="264" ht="15.75" hidden="1"/>
    <row r="265" ht="15.75" hidden="1"/>
    <row r="266" ht="15.75" hidden="1"/>
    <row r="267" ht="15.75" hidden="1"/>
    <row r="268" ht="15.75" hidden="1"/>
    <row r="269" ht="15.75" hidden="1"/>
    <row r="270" ht="15.75" hidden="1"/>
    <row r="271" ht="15.75" hidden="1"/>
    <row r="272" ht="15.75" hidden="1"/>
    <row r="273" ht="15.75" hidden="1"/>
    <row r="274" ht="15.75" hidden="1"/>
    <row r="275" ht="15.75" hidden="1"/>
    <row r="276" ht="15.75" hidden="1"/>
    <row r="277" ht="15.75" hidden="1"/>
    <row r="278" ht="15.75" hidden="1"/>
    <row r="279" ht="15.75" hidden="1"/>
    <row r="280" ht="15.75" hidden="1"/>
    <row r="281" ht="15.75" hidden="1"/>
    <row r="282" ht="15.75" hidden="1"/>
    <row r="283" ht="15.75" hidden="1"/>
    <row r="284" ht="15.75" hidden="1"/>
    <row r="285" ht="15.75" hidden="1"/>
    <row r="286" ht="15.75" hidden="1"/>
    <row r="287" ht="15.75" hidden="1"/>
    <row r="288" ht="15.75" hidden="1"/>
    <row r="289" ht="15.75" hidden="1"/>
    <row r="290" ht="15.75" hidden="1"/>
    <row r="291" ht="15.75" hidden="1"/>
    <row r="292" ht="15.75" hidden="1"/>
    <row r="293" ht="15.75" hidden="1"/>
    <row r="294" ht="15.75" hidden="1"/>
    <row r="295" ht="15.75" hidden="1"/>
    <row r="296" ht="15.75" hidden="1"/>
    <row r="297" ht="15.75" hidden="1"/>
    <row r="298" ht="15.75" hidden="1"/>
    <row r="299" ht="15.75" hidden="1"/>
    <row r="300" ht="15.75" hidden="1"/>
    <row r="301" ht="15.75" hidden="1"/>
    <row r="302" ht="15.75" hidden="1"/>
    <row r="303" ht="15.75" hidden="1"/>
    <row r="304" ht="15.75" hidden="1"/>
    <row r="305" ht="15.75" hidden="1"/>
    <row r="306" ht="15.75" hidden="1"/>
    <row r="307" ht="15.75" hidden="1"/>
    <row r="308" ht="15.75" hidden="1"/>
    <row r="309" ht="15.75" hidden="1"/>
    <row r="310" ht="15.75" hidden="1"/>
    <row r="311" ht="15.75" hidden="1"/>
    <row r="312" ht="15.75" hidden="1"/>
    <row r="313" ht="15.75" hidden="1"/>
    <row r="314" ht="15.75" hidden="1"/>
    <row r="315" ht="15.75" hidden="1"/>
    <row r="316" ht="15.75" hidden="1"/>
    <row r="317" ht="15.75" hidden="1"/>
    <row r="318" ht="15.75" hidden="1"/>
    <row r="319" ht="15.75" hidden="1"/>
    <row r="320" ht="15.75" hidden="1"/>
    <row r="321" ht="15.75" hidden="1"/>
    <row r="322" ht="15.75" hidden="1"/>
    <row r="323" ht="15.75" hidden="1"/>
    <row r="324" ht="15.75" hidden="1"/>
    <row r="325" ht="15.75" hidden="1"/>
    <row r="326" ht="15.75" hidden="1"/>
    <row r="327" ht="15.75" hidden="1"/>
    <row r="328" ht="15.75" hidden="1"/>
    <row r="329" ht="15.75" hidden="1"/>
    <row r="330" ht="15.75" hidden="1"/>
    <row r="331" ht="15.75" hidden="1"/>
    <row r="332" ht="15.75" hidden="1"/>
    <row r="333" ht="15.75" hidden="1"/>
    <row r="334" ht="15.75" hidden="1"/>
    <row r="335" ht="15.75" hidden="1"/>
    <row r="336" ht="15.75" hidden="1"/>
    <row r="337" ht="15.75" hidden="1"/>
    <row r="338" ht="15.75" hidden="1"/>
    <row r="339" ht="15.75" hidden="1"/>
    <row r="340" ht="15.75" hidden="1"/>
    <row r="341" ht="15.75" hidden="1"/>
    <row r="342" ht="15.75" hidden="1"/>
    <row r="343" ht="15.75" hidden="1"/>
    <row r="344" ht="15.75" hidden="1"/>
    <row r="345" ht="15.75" hidden="1"/>
    <row r="346" ht="15.75" hidden="1"/>
    <row r="347" ht="15.75" hidden="1"/>
    <row r="348" ht="15.75" hidden="1"/>
    <row r="349" ht="15.75" hidden="1"/>
    <row r="350" ht="15.75" hidden="1"/>
    <row r="351" ht="15.75" hidden="1"/>
    <row r="352" ht="15.75" hidden="1"/>
    <row r="353" ht="15.75" hidden="1"/>
    <row r="354" ht="15.75" hidden="1"/>
    <row r="355" ht="15.75" hidden="1"/>
    <row r="356" ht="15.75" hidden="1"/>
    <row r="357" ht="15.75" hidden="1"/>
    <row r="358" ht="15.75" hidden="1"/>
    <row r="359" ht="15.75" hidden="1"/>
    <row r="360" ht="15.75" hidden="1"/>
    <row r="361" ht="15.75" hidden="1"/>
    <row r="362" ht="15.75" hidden="1"/>
    <row r="363" ht="15.75" hidden="1"/>
    <row r="364" ht="15.75" hidden="1"/>
    <row r="365" ht="15.75" hidden="1"/>
    <row r="366" ht="15.75" hidden="1"/>
    <row r="367" ht="15.75" hidden="1"/>
    <row r="368" ht="15.75" hidden="1"/>
    <row r="369" ht="15.75" hidden="1"/>
    <row r="370" ht="15.75" hidden="1"/>
    <row r="371" ht="15.75" hidden="1"/>
    <row r="372" ht="15.75" hidden="1"/>
    <row r="373" ht="15.75" hidden="1"/>
    <row r="374" ht="15.75" hidden="1"/>
    <row r="375" ht="15.75" hidden="1"/>
    <row r="376" ht="15.75" hidden="1"/>
    <row r="377" ht="15.75" hidden="1"/>
    <row r="378" ht="15.75" hidden="1"/>
    <row r="379" ht="15.75" hidden="1"/>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hidden="1"/>
    <row r="392" ht="15.75" hidden="1"/>
    <row r="393" ht="15.75" hidden="1"/>
    <row r="394" ht="15.75" hidden="1"/>
    <row r="395" ht="15.75" hidden="1"/>
    <row r="396" ht="15.75" hidden="1"/>
    <row r="397" ht="15.75" hidden="1"/>
    <row r="398" ht="15.75" hidden="1"/>
    <row r="399" ht="15.75" hidden="1"/>
    <row r="400" ht="15.75" hidden="1"/>
    <row r="401" ht="15.75" hidden="1"/>
    <row r="402" ht="15.75" hidden="1"/>
    <row r="403" ht="15.75" hidden="1"/>
    <row r="404" ht="15.75" hidden="1"/>
    <row r="405" ht="15.75" hidden="1"/>
    <row r="406" ht="15.75" hidden="1"/>
    <row r="407" ht="15.75" hidden="1"/>
    <row r="408" ht="15.75" hidden="1"/>
    <row r="409" ht="15.75" hidden="1"/>
    <row r="410" ht="15.75" hidden="1"/>
    <row r="411" ht="15.75" hidden="1"/>
    <row r="412" ht="15.75" hidden="1"/>
    <row r="413" ht="15.75" hidden="1"/>
    <row r="414" ht="15.75" hidden="1"/>
    <row r="415" ht="15.75" hidden="1"/>
    <row r="416" ht="15.75" hidden="1"/>
    <row r="417" ht="15.75" hidden="1"/>
    <row r="418" ht="15.75" hidden="1"/>
    <row r="419" ht="15.75" hidden="1"/>
    <row r="420" ht="15.75" hidden="1"/>
    <row r="421" ht="15.75" hidden="1"/>
    <row r="422" ht="15.75" hidden="1"/>
    <row r="423" ht="15.75" hidden="1"/>
    <row r="424" ht="15.75" hidden="1"/>
    <row r="425" ht="15.75" hidden="1"/>
    <row r="426" ht="15.75" hidden="1"/>
    <row r="427" ht="15.75" hidden="1"/>
    <row r="428" ht="15.75" hidden="1"/>
    <row r="429" ht="15.75" hidden="1"/>
    <row r="430" ht="15.75" hidden="1"/>
    <row r="431" ht="15.75" hidden="1"/>
    <row r="432" ht="15.75" hidden="1"/>
    <row r="433" ht="15.75" hidden="1"/>
    <row r="434" ht="15.75" hidden="1"/>
    <row r="435" ht="15.75" hidden="1"/>
    <row r="436" ht="15.75" hidden="1"/>
    <row r="437" ht="15.75" hidden="1"/>
    <row r="438" ht="15.75" hidden="1"/>
    <row r="439" ht="15.75" hidden="1"/>
    <row r="440" ht="15.75" hidden="1"/>
    <row r="441" ht="15.75" hidden="1"/>
    <row r="442" ht="15.75" hidden="1"/>
    <row r="443" ht="15.75" hidden="1"/>
    <row r="444" ht="15.75" hidden="1"/>
    <row r="445" ht="15.75" hidden="1"/>
    <row r="446" ht="15.75" hidden="1"/>
    <row r="447" ht="15.75" hidden="1"/>
    <row r="448" ht="15.75" hidden="1"/>
    <row r="449" ht="15.75" hidden="1"/>
    <row r="450" ht="15.75" hidden="1"/>
    <row r="451" ht="15.75" hidden="1"/>
    <row r="452" ht="15.75" hidden="1"/>
    <row r="453" ht="15.75" hidden="1"/>
    <row r="454" ht="15.75" hidden="1"/>
    <row r="455" ht="15.75" hidden="1"/>
    <row r="456" ht="15.75" hidden="1"/>
    <row r="457" ht="15.75" hidden="1"/>
    <row r="458" ht="15.75" hidden="1"/>
    <row r="459" ht="15.75" hidden="1"/>
    <row r="460" ht="15.75" hidden="1"/>
    <row r="461" ht="15.75" hidden="1"/>
    <row r="462" ht="15.75" hidden="1"/>
    <row r="463" ht="15.75" hidden="1"/>
    <row r="464" ht="15.75" hidden="1"/>
    <row r="465" ht="15.75" hidden="1"/>
    <row r="466" ht="15.75" hidden="1"/>
    <row r="467" ht="15.75" hidden="1"/>
    <row r="468" ht="15.75" hidden="1"/>
    <row r="469" ht="15.75" hidden="1"/>
    <row r="470" ht="15.75" hidden="1"/>
    <row r="471" ht="15.75" hidden="1"/>
    <row r="472" ht="15.75" hidden="1"/>
    <row r="473" ht="15.75" hidden="1"/>
    <row r="474" ht="15.75" hidden="1"/>
    <row r="475" ht="15.75" hidden="1"/>
    <row r="476" ht="15.75" hidden="1"/>
    <row r="477" ht="15.75" hidden="1"/>
    <row r="478" ht="15.75" hidden="1"/>
    <row r="479" ht="15.75" hidden="1"/>
    <row r="480" ht="15.75" hidden="1"/>
    <row r="481" ht="15.75" hidden="1"/>
    <row r="482" ht="15.75" hidden="1"/>
    <row r="483" ht="15.75" hidden="1"/>
    <row r="484" ht="15.75" hidden="1"/>
    <row r="485" ht="15.75" hidden="1"/>
    <row r="486" ht="15.75" hidden="1"/>
    <row r="487" ht="15.75" hidden="1"/>
    <row r="488" ht="15.75" hidden="1"/>
    <row r="489" ht="15.75" hidden="1"/>
    <row r="490" ht="15.75" hidden="1"/>
    <row r="491" ht="15.75" hidden="1"/>
    <row r="492" ht="15.75" hidden="1"/>
    <row r="493" ht="15.75" hidden="1"/>
    <row r="494" ht="15.75" hidden="1"/>
    <row r="495" ht="15.75" hidden="1"/>
    <row r="496" ht="15.75" hidden="1"/>
    <row r="497" ht="15.75" hidden="1"/>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row r="629" ht="15.75" hidden="1"/>
    <row r="630" ht="15.75" hidden="1"/>
    <row r="631" ht="15.75" hidden="1"/>
    <row r="632" ht="15.75" hidden="1"/>
    <row r="633" ht="15.75" hidden="1"/>
    <row r="634" ht="15.75" hidden="1"/>
    <row r="635" ht="15.75" hidden="1"/>
    <row r="636" ht="15.75" hidden="1"/>
    <row r="637" ht="15.75" hidden="1"/>
    <row r="638" ht="15.75" hidden="1"/>
    <row r="639" ht="15.75" hidden="1"/>
    <row r="640" ht="15.75" hidden="1"/>
    <row r="641" ht="15.75" hidden="1"/>
    <row r="642" ht="15.75" hidden="1"/>
    <row r="643" ht="15.75" hidden="1"/>
    <row r="644" ht="15.75" hidden="1"/>
    <row r="645" ht="15.75" hidden="1"/>
    <row r="646" ht="15.75" hidden="1"/>
    <row r="647" ht="15.75" hidden="1"/>
    <row r="648" ht="15.75" hidden="1"/>
    <row r="649" ht="15.75" hidden="1"/>
    <row r="650" ht="15.75" hidden="1"/>
    <row r="651" ht="15.75" hidden="1"/>
    <row r="652" ht="15.75" hidden="1"/>
    <row r="653" ht="15.75" hidden="1"/>
    <row r="654" ht="15.75" hidden="1"/>
    <row r="655" ht="15.75" hidden="1"/>
    <row r="656" ht="15.75" hidden="1"/>
    <row r="657" ht="15.75" hidden="1"/>
    <row r="658" ht="15.75" hidden="1"/>
    <row r="659" ht="15.75" hidden="1"/>
    <row r="660" ht="15.75" hidden="1"/>
    <row r="661" ht="15.75" hidden="1"/>
    <row r="662" ht="15.75" hidden="1"/>
    <row r="663" ht="15.75" hidden="1"/>
    <row r="664" ht="15.75" hidden="1"/>
    <row r="665" ht="15.75" hidden="1"/>
    <row r="666" ht="15.75" hidden="1"/>
    <row r="667" ht="15.75" hidden="1"/>
    <row r="668" ht="15.75" hidden="1"/>
    <row r="669" ht="15.75" hidden="1"/>
    <row r="670" ht="15.75" hidden="1"/>
    <row r="671" ht="15.75" hidden="1"/>
    <row r="672" ht="15.75" hidden="1"/>
    <row r="673" ht="15.75" hidden="1"/>
    <row r="674" ht="15.75" hidden="1"/>
    <row r="675" ht="15.75" hidden="1"/>
    <row r="676" ht="15.75" hidden="1"/>
    <row r="677" ht="15.75" hidden="1"/>
    <row r="678" ht="15.75" hidden="1"/>
    <row r="679" ht="15.75" hidden="1"/>
    <row r="680" ht="15.75" hidden="1"/>
    <row r="681" ht="15.75" hidden="1"/>
    <row r="682" ht="15.75" hidden="1"/>
    <row r="683" ht="15.75" hidden="1"/>
    <row r="684" ht="15.75" hidden="1"/>
    <row r="685" ht="15.75" hidden="1"/>
    <row r="686" ht="15.75" hidden="1"/>
    <row r="687" ht="15.75" hidden="1"/>
    <row r="688" ht="15.75" hidden="1"/>
    <row r="689" ht="15.75" hidden="1"/>
    <row r="690" ht="15.75" hidden="1"/>
    <row r="691" ht="15.75" hidden="1"/>
    <row r="692" ht="15.75" hidden="1"/>
    <row r="693" ht="15.75" hidden="1"/>
    <row r="694" ht="15.75" hidden="1"/>
    <row r="695" ht="15.75" hidden="1"/>
    <row r="696" ht="15.75" hidden="1"/>
    <row r="697" ht="15.75" hidden="1"/>
    <row r="698" ht="15.75" hidden="1"/>
    <row r="699" ht="15.75" hidden="1"/>
    <row r="700" ht="15.75" hidden="1"/>
    <row r="701" ht="15.75" hidden="1"/>
    <row r="702" ht="15.75" hidden="1"/>
    <row r="703" ht="15.75" hidden="1"/>
    <row r="704" ht="15.75" hidden="1"/>
    <row r="705" ht="15.75" hidden="1"/>
    <row r="706" ht="15.75" hidden="1"/>
    <row r="707" ht="15.75" hidden="1"/>
    <row r="708" ht="15.75" hidden="1"/>
    <row r="709" ht="15.75" hidden="1"/>
    <row r="710" ht="15.75" hidden="1"/>
    <row r="711" ht="15.75" hidden="1"/>
    <row r="712" ht="15.75" hidden="1"/>
    <row r="713" ht="15.75" hidden="1"/>
    <row r="714" ht="15.75" hidden="1"/>
    <row r="715" ht="15.75" hidden="1"/>
    <row r="716" ht="15.75" hidden="1"/>
    <row r="717" ht="15.75" hidden="1"/>
    <row r="718" ht="15.75" hidden="1"/>
    <row r="719" ht="15.75" hidden="1"/>
    <row r="720" ht="15.75" hidden="1"/>
    <row r="721" ht="15.75" hidden="1"/>
    <row r="722" ht="15.75" hidden="1"/>
    <row r="723" ht="15.75" hidden="1"/>
    <row r="724" ht="15.75" hidden="1"/>
    <row r="725" ht="15.75" hidden="1"/>
    <row r="726" ht="15.75" hidden="1"/>
    <row r="727" ht="15.75" hidden="1"/>
    <row r="728" ht="15.75" hidden="1"/>
    <row r="729" ht="15.75" hidden="1"/>
    <row r="730" ht="15.75" hidden="1"/>
    <row r="731" ht="15.75" hidden="1"/>
    <row r="732" ht="15.75" hidden="1"/>
    <row r="733" ht="15.75" hidden="1"/>
    <row r="734" ht="15.75" hidden="1"/>
    <row r="735" ht="15.75" hidden="1"/>
    <row r="736" ht="15.75" hidden="1"/>
    <row r="737" ht="15.75" hidden="1"/>
    <row r="738" ht="15.75" hidden="1"/>
    <row r="739" ht="15.75" hidden="1"/>
    <row r="740" ht="15.75" hidden="1"/>
    <row r="741" ht="15.75" hidden="1"/>
    <row r="742" ht="15.75" hidden="1"/>
    <row r="743" ht="15.75" hidden="1"/>
    <row r="744" ht="15.75" hidden="1"/>
    <row r="745" ht="15.75" hidden="1"/>
    <row r="746" ht="15.75" hidden="1"/>
    <row r="747" ht="15.75" hidden="1"/>
    <row r="748" ht="15.75" hidden="1"/>
    <row r="749" ht="15.75" hidden="1"/>
    <row r="750" ht="15.75" hidden="1"/>
    <row r="751" ht="15.75" hidden="1"/>
    <row r="752" ht="15.75" hidden="1"/>
    <row r="753" ht="15.75" hidden="1"/>
    <row r="754" ht="15.75" hidden="1"/>
    <row r="755" ht="15.75" hidden="1"/>
    <row r="756" ht="15.75" hidden="1"/>
    <row r="757" ht="15.75" hidden="1"/>
    <row r="758" ht="15.75" hidden="1"/>
    <row r="759" ht="15.75" hidden="1"/>
    <row r="760" ht="15.75" hidden="1"/>
    <row r="761" ht="15.75" hidden="1"/>
    <row r="762" ht="15.75" hidden="1"/>
    <row r="763" ht="15.75" hidden="1"/>
    <row r="764" ht="15.75" hidden="1"/>
    <row r="765" ht="15.75" hidden="1"/>
    <row r="766" ht="15.75" hidden="1"/>
    <row r="767" ht="15.75" hidden="1"/>
    <row r="768" ht="15.75" hidden="1"/>
    <row r="769" ht="15.75" hidden="1"/>
    <row r="770" ht="15.75" hidden="1"/>
    <row r="771" ht="15.75" hidden="1"/>
    <row r="772" ht="15.75" hidden="1"/>
    <row r="773" ht="15.75" hidden="1"/>
    <row r="774" ht="15.75" hidden="1"/>
    <row r="775" ht="15.75" hidden="1"/>
    <row r="776" ht="15.75" hidden="1"/>
    <row r="777" ht="15.75" hidden="1"/>
    <row r="778" ht="15.75" hidden="1"/>
    <row r="779" ht="15.75" hidden="1"/>
    <row r="780" ht="15.75" hidden="1"/>
    <row r="781" ht="15.75" hidden="1"/>
    <row r="782" ht="15.75" hidden="1"/>
    <row r="783" ht="15.75" hidden="1"/>
    <row r="784" ht="15.75" hidden="1"/>
    <row r="785" ht="15.75" hidden="1"/>
    <row r="786" ht="15.75" hidden="1"/>
    <row r="787" ht="15.75" hidden="1"/>
    <row r="788" ht="15.75" hidden="1"/>
    <row r="789" ht="15.75" hidden="1"/>
    <row r="790" ht="15.75" hidden="1"/>
    <row r="791" ht="15.75" hidden="1"/>
    <row r="792" ht="15.75" hidden="1"/>
    <row r="793" ht="15.75" hidden="1"/>
    <row r="794" ht="15.75" hidden="1"/>
    <row r="795" ht="15.75" hidden="1"/>
    <row r="796" ht="15.75" hidden="1"/>
    <row r="797" ht="15.75" hidden="1"/>
    <row r="798" ht="15.75" hidden="1"/>
    <row r="799" ht="15.75" hidden="1"/>
    <row r="800" ht="15.75" hidden="1"/>
    <row r="801" ht="15.75" hidden="1"/>
    <row r="802" ht="15.75" hidden="1"/>
    <row r="803" ht="15.75" hidden="1"/>
    <row r="804" ht="15.75" hidden="1"/>
    <row r="805" ht="15.75" hidden="1"/>
    <row r="806" ht="15.75" hidden="1"/>
    <row r="807" ht="15.75" hidden="1"/>
    <row r="808" ht="15.75" hidden="1"/>
    <row r="809" ht="15.75" hidden="1"/>
    <row r="810" ht="15.75" hidden="1"/>
    <row r="811" ht="15.75" hidden="1"/>
    <row r="812" ht="15.75" hidden="1"/>
    <row r="813" ht="15.75" hidden="1"/>
    <row r="814" ht="15.75" hidden="1"/>
    <row r="815" ht="15.75" hidden="1"/>
    <row r="816" ht="15.75" hidden="1"/>
    <row r="817" ht="15.75" hidden="1"/>
    <row r="818" ht="15.75" hidden="1"/>
    <row r="819" ht="15.75" hidden="1"/>
    <row r="820" ht="15.75" hidden="1"/>
    <row r="821" ht="15.75" hidden="1"/>
    <row r="822" ht="15.75" hidden="1"/>
    <row r="823" ht="15.75" hidden="1"/>
    <row r="824" ht="15.75" hidden="1"/>
    <row r="825" ht="15.75" hidden="1"/>
    <row r="826" ht="15.75" hidden="1"/>
    <row r="827" ht="15.75" hidden="1"/>
    <row r="828" ht="15.75" hidden="1"/>
    <row r="829" ht="15.75" hidden="1"/>
    <row r="830" ht="15.75" hidden="1"/>
    <row r="831" ht="15.75" hidden="1"/>
    <row r="832" ht="15.75" hidden="1"/>
    <row r="833" ht="15.75" hidden="1"/>
    <row r="834" ht="15.75" hidden="1"/>
    <row r="835" ht="15.75" hidden="1"/>
    <row r="836" ht="15.75" hidden="1"/>
    <row r="837" ht="15.75" hidden="1"/>
    <row r="838" ht="15.75" hidden="1"/>
    <row r="839" ht="15.75" hidden="1"/>
    <row r="840" ht="15.75" hidden="1"/>
    <row r="841" ht="15.75" hidden="1"/>
    <row r="842" ht="15.75" hidden="1"/>
    <row r="843" ht="15.75" hidden="1"/>
    <row r="844" ht="15.75" hidden="1"/>
    <row r="845" ht="15.75" hidden="1"/>
    <row r="846" ht="15.75" hidden="1"/>
    <row r="847" ht="15.75" hidden="1"/>
    <row r="848" ht="15.75" hidden="1"/>
    <row r="849" ht="15.75" hidden="1"/>
    <row r="850" ht="15.75" hidden="1"/>
    <row r="851" ht="15.75" hidden="1"/>
    <row r="852" ht="15.75" hidden="1"/>
    <row r="853" ht="15.75" hidden="1"/>
    <row r="854" ht="15.75" hidden="1"/>
    <row r="855" ht="15.75" hidden="1"/>
    <row r="856" ht="15.75" hidden="1"/>
    <row r="857" ht="15.75" hidden="1"/>
    <row r="858" ht="15.75" hidden="1"/>
    <row r="859" ht="15.75" hidden="1"/>
    <row r="860" ht="15.75" hidden="1"/>
    <row r="861" ht="15.75" hidden="1"/>
    <row r="862" ht="15.75" hidden="1"/>
    <row r="863" ht="15.75" hidden="1"/>
    <row r="864" ht="15.75" hidden="1"/>
    <row r="865" ht="15.75" hidden="1"/>
    <row r="866" ht="15.75" hidden="1"/>
    <row r="867" ht="15.75" hidden="1"/>
    <row r="868" ht="15.75" hidden="1"/>
    <row r="869" ht="15.75" hidden="1"/>
    <row r="870" ht="15.75" hidden="1"/>
    <row r="871" ht="15.75" hidden="1"/>
    <row r="872" ht="15.75" hidden="1"/>
    <row r="873" ht="15.75" hidden="1"/>
    <row r="874" ht="15.75" hidden="1"/>
    <row r="875" ht="15.75" hidden="1"/>
    <row r="876" ht="15.75" hidden="1"/>
    <row r="877" ht="15.75" hidden="1"/>
    <row r="878" ht="15.75" hidden="1"/>
    <row r="879" ht="15.75" hidden="1"/>
    <row r="880" ht="15.75" hidden="1"/>
    <row r="881" ht="15.75" hidden="1"/>
    <row r="882" ht="15.75" hidden="1"/>
    <row r="883" ht="15.75" hidden="1"/>
    <row r="884" ht="15.75" hidden="1"/>
    <row r="885" ht="15.75" hidden="1"/>
    <row r="886" ht="15.75" hidden="1"/>
    <row r="887" ht="15.75" hidden="1"/>
    <row r="888" ht="15.75" hidden="1"/>
    <row r="889" ht="15.75" hidden="1"/>
    <row r="890" ht="15.75" hidden="1"/>
    <row r="891" ht="15.75" hidden="1"/>
    <row r="892" ht="15.75" hidden="1"/>
    <row r="893" ht="15.75" hidden="1"/>
    <row r="894" ht="15.75" hidden="1"/>
    <row r="895" ht="15.75" hidden="1"/>
    <row r="896" ht="15.75" hidden="1"/>
    <row r="897" ht="15.75" hidden="1"/>
    <row r="898" ht="15.75" hidden="1"/>
    <row r="899" ht="15.75" hidden="1"/>
    <row r="900" ht="15.75" hidden="1"/>
    <row r="901" ht="15.75" hidden="1"/>
    <row r="902" ht="15.75" hidden="1"/>
    <row r="903" ht="15.75" hidden="1"/>
    <row r="904" ht="15.75" hidden="1"/>
    <row r="905" ht="15.75" hidden="1"/>
    <row r="906" ht="15.75" hidden="1"/>
    <row r="907" ht="15.75" hidden="1"/>
    <row r="908" ht="15.75" hidden="1"/>
    <row r="909" ht="15.75" hidden="1"/>
    <row r="910" ht="15.75" hidden="1"/>
    <row r="911" ht="15.75" hidden="1"/>
    <row r="912" ht="15.75" hidden="1"/>
    <row r="913" ht="15.75" hidden="1"/>
    <row r="914" ht="15.75" hidden="1"/>
    <row r="915" ht="15.75" hidden="1"/>
    <row r="916" ht="15.75" hidden="1"/>
    <row r="917" ht="15.75" hidden="1"/>
    <row r="918" ht="15.75" hidden="1"/>
    <row r="919" ht="15.75" hidden="1"/>
    <row r="920" ht="15.75" hidden="1"/>
    <row r="921" ht="15.75" hidden="1"/>
    <row r="922" ht="15.75" hidden="1"/>
    <row r="923" ht="15.75" hidden="1"/>
    <row r="924" ht="15.75" hidden="1"/>
    <row r="925" ht="15.75" hidden="1"/>
    <row r="926" ht="15.75" hidden="1"/>
    <row r="927" ht="15.75" hidden="1"/>
    <row r="928" ht="15.75" hidden="1"/>
    <row r="929" ht="15.75" hidden="1"/>
    <row r="930" ht="15.75" hidden="1"/>
    <row r="931" ht="15.75" hidden="1"/>
    <row r="932" ht="15.75" hidden="1"/>
    <row r="933" ht="15.75" hidden="1"/>
    <row r="934" ht="15.75" hidden="1"/>
    <row r="935" ht="15.75" hidden="1"/>
    <row r="936" ht="15.75" hidden="1"/>
    <row r="937" ht="15.75" hidden="1"/>
    <row r="938" ht="15.75" hidden="1"/>
    <row r="939" ht="15.75" hidden="1"/>
    <row r="940" ht="15.75" hidden="1"/>
    <row r="941" ht="15.75" hidden="1"/>
    <row r="942" ht="15.75" hidden="1"/>
    <row r="943" ht="15.75" hidden="1"/>
    <row r="944" ht="15.75" hidden="1"/>
    <row r="945" ht="15.75" hidden="1"/>
    <row r="946" ht="15.75" hidden="1"/>
    <row r="947" ht="15.75" hidden="1"/>
    <row r="948" ht="15.75" hidden="1"/>
    <row r="949" ht="15.75" hidden="1"/>
    <row r="950" ht="15.75" hidden="1"/>
    <row r="951" ht="15.75" hidden="1"/>
    <row r="952" ht="15.75" hidden="1"/>
    <row r="953" ht="15.75" hidden="1"/>
    <row r="954" ht="15.75" hidden="1"/>
    <row r="955" ht="15.75" hidden="1"/>
    <row r="956" ht="15.75" hidden="1"/>
    <row r="957" ht="15.75" hidden="1"/>
    <row r="958" ht="15.75" hidden="1"/>
    <row r="959" ht="15.75" hidden="1"/>
    <row r="960" ht="15.75" hidden="1"/>
    <row r="961" ht="15.75" hidden="1"/>
    <row r="962" ht="15.75" hidden="1"/>
    <row r="963" ht="15.75" hidden="1"/>
    <row r="964" ht="15.75" hidden="1"/>
    <row r="965" ht="15.75" hidden="1"/>
    <row r="966" ht="15.75" hidden="1"/>
    <row r="967" ht="15.75" hidden="1"/>
    <row r="968" ht="15.75" hidden="1"/>
    <row r="969" ht="15.75" hidden="1"/>
    <row r="970" ht="15.75" hidden="1"/>
    <row r="971" ht="15.75" hidden="1"/>
    <row r="972" ht="15.75" hidden="1"/>
    <row r="973" ht="15.75" hidden="1"/>
    <row r="974" ht="15.75" hidden="1"/>
    <row r="975" ht="15.75" hidden="1"/>
    <row r="976" ht="15.75" hidden="1"/>
    <row r="977" ht="15.75" hidden="1"/>
    <row r="978" ht="15.75" hidden="1"/>
    <row r="979" ht="15.75" hidden="1"/>
    <row r="980" ht="15.75" hidden="1"/>
    <row r="981" ht="15.75" hidden="1"/>
    <row r="982" ht="15.75" hidden="1"/>
    <row r="983" ht="15.75" hidden="1"/>
    <row r="984" ht="15.75" hidden="1"/>
    <row r="985" ht="15.75" hidden="1"/>
    <row r="986" ht="15.75" hidden="1"/>
    <row r="987" ht="15.75" hidden="1"/>
    <row r="988" ht="15.75" hidden="1"/>
    <row r="989" ht="15.75" hidden="1"/>
    <row r="990" ht="15.75" hidden="1"/>
    <row r="991" ht="15.75" hidden="1"/>
    <row r="992" ht="15.75" hidden="1"/>
    <row r="993" ht="15.75" hidden="1"/>
    <row r="994" ht="15.75" hidden="1"/>
    <row r="995" ht="15.75" hidden="1"/>
    <row r="996" ht="15.75" hidden="1"/>
    <row r="997" ht="15.75" hidden="1"/>
    <row r="998" ht="15.75" hidden="1"/>
    <row r="999" ht="15.75" hidden="1"/>
    <row r="1000" ht="15.75" hidden="1"/>
    <row r="1001" ht="15.75" hidden="1"/>
    <row r="1002" ht="15.75" hidden="1" customHeight="1"/>
    <row r="1003" ht="15.75" hidden="1" customHeight="1"/>
    <row r="1004" ht="15.75" hidden="1" customHeight="1"/>
    <row r="1005" ht="15.75" hidden="1" customHeight="1"/>
    <row r="1006" ht="15" hidden="1" customHeight="1"/>
    <row r="1007" ht="15" hidden="1" customHeight="1"/>
    <row r="1008" ht="15" hidden="1" customHeight="1"/>
    <row r="1009" ht="15" hidden="1" customHeight="1"/>
    <row r="1010" ht="15" hidden="1" customHeight="1"/>
    <row r="1011" ht="15" hidden="1" customHeight="1"/>
    <row r="1012" ht="15" hidden="1" customHeight="1"/>
    <row r="1013" ht="15" hidden="1" customHeight="1"/>
    <row r="1014" ht="15" hidden="1" customHeight="1"/>
    <row r="1015" ht="15" hidden="1" customHeight="1"/>
    <row r="1016" ht="15" hidden="1" customHeight="1"/>
    <row r="1017" ht="15" hidden="1" customHeight="1"/>
    <row r="1018" ht="15" hidden="1" customHeight="1"/>
    <row r="1019" ht="15" hidden="1" customHeight="1"/>
    <row r="1020" ht="15" hidden="1" customHeight="1"/>
    <row r="1021" ht="15" hidden="1" customHeight="1"/>
    <row r="1022" ht="15" hidden="1" customHeight="1"/>
    <row r="1023" ht="15" hidden="1" customHeight="1"/>
    <row r="1024" ht="15" hidden="1" customHeight="1"/>
    <row r="1025" ht="15" hidden="1" customHeight="1"/>
    <row r="1026" ht="15" hidden="1" customHeight="1"/>
    <row r="1027" ht="15" hidden="1" customHeight="1"/>
    <row r="1028" ht="15" hidden="1" customHeight="1"/>
    <row r="1029" ht="15" hidden="1" customHeight="1"/>
    <row r="1030" ht="15" hidden="1" customHeight="1"/>
    <row r="1031" ht="15" hidden="1" customHeight="1"/>
    <row r="1032" ht="15" hidden="1" customHeight="1"/>
    <row r="1033" ht="15" hidden="1" customHeight="1"/>
    <row r="1034" ht="15" hidden="1" customHeight="1"/>
    <row r="1035" ht="15" hidden="1" customHeight="1"/>
    <row r="1036" ht="15" hidden="1" customHeight="1"/>
    <row r="1037" ht="15" hidden="1" customHeight="1"/>
    <row r="1038" ht="15" hidden="1" customHeight="1"/>
    <row r="1039" ht="15" hidden="1" customHeight="1"/>
    <row r="1040" ht="15" hidden="1" customHeight="1"/>
    <row r="1041" ht="15" hidden="1" customHeight="1"/>
    <row r="1042" ht="15" hidden="1" customHeight="1"/>
    <row r="1043" ht="15" hidden="1" customHeight="1"/>
    <row r="1044" ht="15" hidden="1" customHeight="1"/>
    <row r="1045" ht="15" hidden="1" customHeight="1"/>
    <row r="1046" ht="15" hidden="1" customHeight="1"/>
    <row r="1047" ht="15" hidden="1" customHeight="1"/>
    <row r="1048" ht="15" hidden="1" customHeight="1"/>
    <row r="1049" ht="15" hidden="1" customHeight="1"/>
    <row r="1050" ht="15" hidden="1" customHeight="1"/>
    <row r="1051" ht="15" hidden="1" customHeight="1"/>
    <row r="1052" ht="15" hidden="1" customHeight="1"/>
    <row r="1053" ht="15" hidden="1" customHeight="1"/>
    <row r="1054" ht="15" hidden="1" customHeight="1"/>
    <row r="1055" ht="15" hidden="1" customHeight="1"/>
    <row r="1056" ht="15" hidden="1" customHeight="1"/>
    <row r="1057" ht="15" hidden="1" customHeight="1"/>
    <row r="1058" ht="15" hidden="1" customHeight="1"/>
    <row r="1059" ht="15" hidden="1" customHeight="1"/>
    <row r="1060" ht="15" hidden="1" customHeight="1"/>
    <row r="1061" ht="15" hidden="1" customHeight="1"/>
    <row r="1062" ht="15" hidden="1" customHeight="1"/>
    <row r="1063" ht="15" hidden="1" customHeight="1"/>
    <row r="1064" ht="15" hidden="1" customHeight="1"/>
    <row r="1065" ht="15" hidden="1" customHeight="1"/>
    <row r="1066" ht="15" hidden="1" customHeight="1"/>
    <row r="1067" ht="15" hidden="1" customHeight="1"/>
    <row r="1068" ht="15" hidden="1" customHeight="1"/>
    <row r="1069" ht="15" hidden="1" customHeight="1"/>
    <row r="1070" ht="15" hidden="1" customHeight="1"/>
    <row r="1071" ht="15" hidden="1" customHeight="1"/>
    <row r="1072" ht="15" hidden="1" customHeight="1"/>
    <row r="1073" ht="15" hidden="1" customHeight="1"/>
    <row r="1074" ht="15" hidden="1" customHeight="1"/>
    <row r="1075" ht="15" hidden="1" customHeight="1"/>
    <row r="1076" ht="15" hidden="1" customHeight="1"/>
    <row r="1077" ht="15" hidden="1" customHeight="1"/>
    <row r="1078" ht="15" hidden="1" customHeight="1"/>
    <row r="1079" ht="15" hidden="1" customHeight="1"/>
    <row r="1080" ht="15" hidden="1" customHeight="1"/>
    <row r="1081" ht="15" hidden="1" customHeight="1"/>
    <row r="1082" ht="15" hidden="1" customHeight="1"/>
    <row r="1083" ht="15" hidden="1" customHeight="1"/>
    <row r="1084" ht="15" hidden="1" customHeight="1"/>
    <row r="1085" ht="15" hidden="1" customHeight="1"/>
    <row r="1086" ht="15" hidden="1" customHeight="1"/>
    <row r="1087" ht="15" hidden="1" customHeight="1"/>
    <row r="1088" ht="15" hidden="1" customHeight="1"/>
    <row r="1089" ht="15" hidden="1" customHeight="1"/>
    <row r="1090" ht="15" hidden="1" customHeight="1"/>
    <row r="1091" ht="15" hidden="1" customHeight="1"/>
    <row r="1092" ht="15" hidden="1" customHeight="1"/>
    <row r="1093" ht="15" hidden="1" customHeight="1"/>
    <row r="1094" ht="15" hidden="1" customHeight="1"/>
    <row r="1095" ht="15" hidden="1" customHeight="1"/>
    <row r="1096" ht="15" hidden="1" customHeight="1"/>
    <row r="1097" ht="15" hidden="1" customHeight="1"/>
    <row r="1098" ht="15" hidden="1" customHeight="1"/>
    <row r="1099" ht="15" hidden="1" customHeight="1"/>
    <row r="1100" ht="15" hidden="1" customHeight="1"/>
    <row r="1101" ht="15" hidden="1" customHeight="1"/>
    <row r="1102" ht="15" hidden="1" customHeight="1"/>
    <row r="1103" ht="15" hidden="1" customHeight="1"/>
    <row r="1104" ht="15" hidden="1" customHeight="1"/>
    <row r="1105" ht="15" hidden="1" customHeight="1"/>
    <row r="1106" ht="15" hidden="1" customHeight="1"/>
    <row r="1107" ht="15" hidden="1" customHeight="1"/>
    <row r="1108" ht="15" hidden="1" customHeight="1"/>
    <row r="1109" ht="15" hidden="1" customHeight="1"/>
    <row r="1110" ht="15" hidden="1" customHeight="1"/>
    <row r="1111" ht="15" hidden="1" customHeight="1"/>
    <row r="1112" ht="15" hidden="1" customHeight="1"/>
    <row r="1113" ht="15" hidden="1" customHeight="1"/>
    <row r="1114" ht="15" hidden="1" customHeight="1"/>
    <row r="1115" ht="15" hidden="1" customHeight="1"/>
    <row r="1116" ht="15" hidden="1" customHeight="1"/>
    <row r="1117" ht="15" hidden="1" customHeight="1"/>
    <row r="1118" ht="15" hidden="1" customHeight="1"/>
    <row r="1119" ht="15" hidden="1" customHeight="1"/>
    <row r="1120" ht="15" hidden="1" customHeight="1"/>
    <row r="1121" ht="15" hidden="1" customHeight="1"/>
    <row r="1122" ht="15" hidden="1" customHeight="1"/>
    <row r="1123" ht="15" hidden="1" customHeight="1"/>
    <row r="1124" ht="15" hidden="1" customHeight="1"/>
    <row r="1125" ht="15" hidden="1" customHeight="1"/>
    <row r="1126" ht="15" hidden="1" customHeight="1"/>
    <row r="1127" ht="15" hidden="1" customHeight="1"/>
    <row r="1128" ht="15" hidden="1" customHeight="1"/>
    <row r="1129" ht="15" hidden="1" customHeight="1"/>
    <row r="1130" ht="15" hidden="1" customHeight="1"/>
    <row r="1131" ht="15" hidden="1" customHeight="1"/>
    <row r="1132" ht="15" hidden="1" customHeight="1"/>
    <row r="1133" ht="15" hidden="1" customHeight="1"/>
    <row r="1134" ht="15" hidden="1" customHeight="1"/>
    <row r="1135" ht="15" hidden="1" customHeight="1"/>
    <row r="1136" ht="15" hidden="1" customHeight="1"/>
    <row r="1137" ht="15" hidden="1" customHeight="1"/>
    <row r="1138" ht="15" hidden="1" customHeight="1"/>
    <row r="1139" ht="15" hidden="1" customHeight="1"/>
    <row r="1140" ht="15" hidden="1" customHeight="1"/>
    <row r="1141" ht="15" hidden="1" customHeight="1"/>
    <row r="1142" ht="15" hidden="1" customHeight="1"/>
    <row r="1143" ht="15" hidden="1" customHeight="1"/>
    <row r="1144" ht="15" hidden="1" customHeight="1"/>
    <row r="1145" ht="15" hidden="1" customHeight="1"/>
    <row r="1146" ht="15" hidden="1" customHeight="1"/>
    <row r="1147" ht="15" hidden="1" customHeight="1"/>
    <row r="1148" ht="15" hidden="1" customHeight="1"/>
    <row r="1149" ht="15" hidden="1" customHeight="1"/>
    <row r="1150" ht="15" hidden="1" customHeight="1"/>
    <row r="1151" ht="15" hidden="1" customHeight="1"/>
    <row r="1152" ht="15" hidden="1" customHeight="1"/>
    <row r="1153" ht="15" hidden="1" customHeight="1"/>
    <row r="1154" ht="15" hidden="1" customHeight="1"/>
    <row r="1155" ht="15" hidden="1" customHeight="1"/>
    <row r="1156" ht="15" hidden="1" customHeight="1"/>
    <row r="1157" ht="15" hidden="1" customHeight="1"/>
    <row r="1158" ht="15" hidden="1" customHeight="1"/>
    <row r="1159" ht="15" hidden="1" customHeight="1"/>
    <row r="1160" ht="15" hidden="1" customHeight="1"/>
    <row r="1161" ht="15" hidden="1" customHeight="1"/>
    <row r="1162" ht="15" hidden="1" customHeight="1"/>
    <row r="1163" ht="15" hidden="1" customHeight="1"/>
    <row r="1164" ht="15" hidden="1" customHeight="1"/>
    <row r="1165" ht="15" hidden="1" customHeight="1"/>
    <row r="1166" ht="15" hidden="1" customHeight="1"/>
    <row r="1167" ht="15" hidden="1" customHeight="1"/>
    <row r="1168" ht="15" hidden="1" customHeight="1"/>
    <row r="1169" ht="15" hidden="1" customHeight="1"/>
    <row r="1170" ht="15" hidden="1" customHeight="1"/>
    <row r="1171" ht="15" hidden="1" customHeight="1"/>
    <row r="1172" ht="15" hidden="1" customHeight="1"/>
    <row r="1173" ht="15" hidden="1" customHeight="1"/>
    <row r="1174" ht="15" hidden="1" customHeight="1"/>
    <row r="1175" ht="15" hidden="1" customHeight="1"/>
    <row r="1176" ht="15" hidden="1" customHeight="1"/>
    <row r="1177" ht="15" hidden="1" customHeight="1"/>
    <row r="1178" ht="15" hidden="1" customHeight="1"/>
    <row r="1179" ht="15" hidden="1" customHeight="1"/>
    <row r="1180" ht="15" hidden="1" customHeight="1"/>
    <row r="1181" ht="15" hidden="1" customHeight="1"/>
    <row r="1182" ht="15" hidden="1" customHeight="1"/>
    <row r="1183" ht="15" hidden="1" customHeight="1"/>
    <row r="1184" ht="15" hidden="1" customHeight="1"/>
    <row r="1185" ht="15" hidden="1" customHeight="1"/>
    <row r="1186" ht="15" hidden="1" customHeight="1"/>
    <row r="1187" ht="15" hidden="1" customHeight="1"/>
    <row r="1188" ht="15" hidden="1" customHeight="1"/>
    <row r="1189" ht="15" hidden="1" customHeight="1"/>
    <row r="1190" ht="15" hidden="1" customHeight="1"/>
    <row r="1191" ht="15" hidden="1" customHeight="1"/>
    <row r="1192" ht="15" hidden="1" customHeight="1"/>
    <row r="1193" ht="15" hidden="1" customHeight="1"/>
    <row r="1194" ht="15" hidden="1" customHeight="1"/>
    <row r="1195" ht="15" hidden="1" customHeight="1"/>
    <row r="1196" ht="15" hidden="1" customHeight="1"/>
    <row r="1197" ht="15" hidden="1" customHeight="1"/>
    <row r="1198" ht="15" hidden="1" customHeight="1"/>
    <row r="1199" ht="15" hidden="1" customHeight="1"/>
    <row r="1200" ht="15" hidden="1" customHeight="1"/>
    <row r="1201" ht="15" hidden="1" customHeight="1"/>
    <row r="1202" ht="15" hidden="1" customHeight="1"/>
    <row r="1203" ht="15" hidden="1" customHeight="1"/>
    <row r="1204" ht="15" hidden="1" customHeight="1"/>
    <row r="1205" ht="15" hidden="1" customHeight="1"/>
  </sheetData>
  <mergeCells count="34">
    <mergeCell ref="Z9:Z12"/>
    <mergeCell ref="AA9:AA12"/>
    <mergeCell ref="P8:P12"/>
    <mergeCell ref="Q8:Q12"/>
    <mergeCell ref="R8:S8"/>
    <mergeCell ref="T8:U8"/>
    <mergeCell ref="V8:V12"/>
    <mergeCell ref="W8:W12"/>
    <mergeCell ref="X8:AA8"/>
    <mergeCell ref="R9:R12"/>
    <mergeCell ref="S9:S12"/>
    <mergeCell ref="T9:T12"/>
    <mergeCell ref="U9:U12"/>
    <mergeCell ref="X9:X12"/>
    <mergeCell ref="Y9:Y12"/>
    <mergeCell ref="D8:D12"/>
    <mergeCell ref="E8:E12"/>
    <mergeCell ref="F8:F12"/>
    <mergeCell ref="G8:G12"/>
    <mergeCell ref="A2:J2"/>
    <mergeCell ref="A3:J3"/>
    <mergeCell ref="A4:J4"/>
    <mergeCell ref="A5:J5"/>
    <mergeCell ref="A8:A12"/>
    <mergeCell ref="B8:B12"/>
    <mergeCell ref="C8:C12"/>
    <mergeCell ref="J8:J12"/>
    <mergeCell ref="H8:H12"/>
    <mergeCell ref="I8:I12"/>
    <mergeCell ref="K8:K12"/>
    <mergeCell ref="L8:L12"/>
    <mergeCell ref="M8:M12"/>
    <mergeCell ref="N8:N12"/>
    <mergeCell ref="O8:O12"/>
  </mergeCells>
  <dataValidations count="2">
    <dataValidation type="list" allowBlank="1" showErrorMessage="1" sqref="V13:V30" xr:uid="{00000000-0002-0000-0F00-000000000000}">
      <formula1>"Y - Expansion,Y - Bonus,N"</formula1>
    </dataValidation>
    <dataValidation type="list" allowBlank="1" sqref="I13:I30" xr:uid="{00000000-0002-0000-0F00-000001000000}">
      <formula1>"Domestic,Export"</formula1>
    </dataValidation>
  </dataValidations>
  <pageMargins left="0.7" right="0.7" top="0.75" bottom="0.75" header="0" footer="0"/>
  <pageSetup paperSize="9" scale="6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152"/>
  <sheetViews>
    <sheetView topLeftCell="A146" workbookViewId="0">
      <selection activeCell="F152" sqref="F152"/>
    </sheetView>
  </sheetViews>
  <sheetFormatPr defaultColWidth="0" defaultRowHeight="15" customHeight="1" zeroHeight="1" outlineLevelRow="1"/>
  <cols>
    <col min="1" max="1" width="2.75" style="48" customWidth="1"/>
    <col min="2" max="2" width="15.75" style="48" customWidth="1"/>
    <col min="3" max="3" width="41.75" style="48" customWidth="1"/>
    <col min="4" max="4" width="9" style="48" customWidth="1"/>
    <col min="5" max="5" width="64.75" style="48" customWidth="1"/>
    <col min="6" max="6" width="12.125" style="48" customWidth="1"/>
    <col min="7" max="16384" width="11.25" style="48" hidden="1"/>
  </cols>
  <sheetData>
    <row r="1" spans="1:6" customFormat="1" ht="15.75">
      <c r="A1" s="47"/>
      <c r="B1" s="47"/>
      <c r="C1" s="47"/>
      <c r="D1" s="47"/>
      <c r="E1" s="47"/>
      <c r="F1" s="47"/>
    </row>
    <row r="2" spans="1:6" customFormat="1" ht="13.5" customHeight="1">
      <c r="A2" s="47"/>
      <c r="B2" s="273" t="s">
        <v>68</v>
      </c>
      <c r="C2" s="273"/>
      <c r="D2" s="47"/>
      <c r="E2" s="47"/>
      <c r="F2" s="47"/>
    </row>
    <row r="3" spans="1:6" customFormat="1" ht="15.75">
      <c r="A3" s="47"/>
      <c r="B3" s="274"/>
      <c r="C3" s="78" t="s">
        <v>69</v>
      </c>
      <c r="D3" s="47"/>
      <c r="E3" s="47"/>
      <c r="F3" s="47"/>
    </row>
    <row r="4" spans="1:6" customFormat="1" ht="15.75">
      <c r="A4" s="47"/>
      <c r="B4" s="274"/>
      <c r="C4" s="78" t="s">
        <v>70</v>
      </c>
      <c r="D4" s="47"/>
      <c r="E4" s="47"/>
      <c r="F4" s="47"/>
    </row>
    <row r="5" spans="1:6" customFormat="1" ht="15.75">
      <c r="A5" s="47"/>
      <c r="B5" s="274"/>
      <c r="C5" s="78" t="s">
        <v>71</v>
      </c>
      <c r="D5" s="47"/>
      <c r="E5" s="47"/>
      <c r="F5" s="47"/>
    </row>
    <row r="6" spans="1:6" customFormat="1" ht="15.75">
      <c r="A6" s="47"/>
      <c r="B6" s="47"/>
      <c r="C6" s="78" t="s">
        <v>72</v>
      </c>
      <c r="D6" s="47"/>
      <c r="E6" s="47"/>
      <c r="F6" s="47"/>
    </row>
    <row r="7" spans="1:6" customFormat="1" ht="15.75">
      <c r="A7" s="47"/>
      <c r="C7" s="78" t="s">
        <v>73</v>
      </c>
      <c r="D7" s="47"/>
      <c r="E7" s="47"/>
      <c r="F7" s="47"/>
    </row>
    <row r="8" spans="1:6" customFormat="1" ht="15.75">
      <c r="A8" s="47"/>
      <c r="B8" s="47"/>
      <c r="C8" s="78" t="s">
        <v>74</v>
      </c>
      <c r="D8" s="47"/>
      <c r="E8" s="47"/>
      <c r="F8" s="47"/>
    </row>
    <row r="9" spans="1:6" customFormat="1" ht="30" customHeight="1">
      <c r="A9" s="47"/>
      <c r="B9" s="47"/>
      <c r="C9" s="599" t="s">
        <v>75</v>
      </c>
      <c r="D9" s="776"/>
      <c r="E9" s="776"/>
      <c r="F9" s="776"/>
    </row>
    <row r="10" spans="1:6" customFormat="1" ht="16.5" customHeight="1">
      <c r="A10" s="47"/>
      <c r="B10" s="47"/>
      <c r="C10" s="78" t="s">
        <v>76</v>
      </c>
      <c r="D10" s="47"/>
      <c r="E10" s="47"/>
      <c r="F10" s="47"/>
    </row>
    <row r="11" spans="1:6" customFormat="1" ht="16.5" customHeight="1">
      <c r="A11" s="47"/>
      <c r="B11" s="47"/>
      <c r="C11" s="78" t="s">
        <v>77</v>
      </c>
      <c r="D11" s="47"/>
      <c r="E11" s="47"/>
      <c r="F11" s="47"/>
    </row>
    <row r="12" spans="1:6" customFormat="1" ht="16.5" customHeight="1">
      <c r="A12" s="47"/>
      <c r="B12" s="47"/>
      <c r="C12" s="78" t="s">
        <v>78</v>
      </c>
      <c r="D12" s="47"/>
      <c r="E12" s="47"/>
      <c r="F12" s="47"/>
    </row>
    <row r="13" spans="1:6" customFormat="1" ht="31.5" customHeight="1">
      <c r="A13" s="47"/>
      <c r="B13" s="47"/>
      <c r="C13" s="598" t="s">
        <v>79</v>
      </c>
      <c r="D13" s="598"/>
      <c r="E13" s="598"/>
      <c r="F13" s="598"/>
    </row>
    <row r="14" spans="1:6" customFormat="1" ht="15.75" customHeight="1">
      <c r="A14" s="47"/>
      <c r="B14" s="47"/>
      <c r="C14" s="48"/>
      <c r="D14" s="48"/>
      <c r="E14" s="48"/>
      <c r="F14" s="48"/>
    </row>
    <row r="15" spans="1:6" customFormat="1" ht="15.75">
      <c r="A15" s="47"/>
      <c r="B15" s="47"/>
      <c r="C15" s="47"/>
      <c r="D15" s="47"/>
      <c r="E15" s="47"/>
      <c r="F15" s="47"/>
    </row>
    <row r="16" spans="1:6" customFormat="1" ht="15.75">
      <c r="A16" s="47"/>
      <c r="B16" s="275"/>
      <c r="C16" s="275" t="s">
        <v>80</v>
      </c>
      <c r="D16" s="275" t="s">
        <v>81</v>
      </c>
      <c r="E16" s="275" t="s">
        <v>82</v>
      </c>
      <c r="F16" s="275" t="s">
        <v>83</v>
      </c>
    </row>
    <row r="17" spans="1:6" customFormat="1" ht="15.75">
      <c r="A17" s="47"/>
      <c r="B17" s="600" t="s">
        <v>84</v>
      </c>
      <c r="C17" s="776"/>
      <c r="D17" s="776"/>
      <c r="E17" s="776"/>
      <c r="F17" s="776"/>
    </row>
    <row r="18" spans="1:6" customFormat="1" ht="64.5">
      <c r="A18" s="47"/>
      <c r="B18" s="276"/>
      <c r="C18" s="1" t="s">
        <v>8</v>
      </c>
      <c r="D18" s="2" t="s">
        <v>85</v>
      </c>
      <c r="E18" s="2" t="s">
        <v>86</v>
      </c>
      <c r="F18" s="3" t="s">
        <v>87</v>
      </c>
    </row>
    <row r="19" spans="1:6" customFormat="1" ht="32.25">
      <c r="A19" s="47"/>
      <c r="B19" s="235"/>
      <c r="C19" s="277" t="s">
        <v>9</v>
      </c>
      <c r="D19" s="260" t="s">
        <v>88</v>
      </c>
      <c r="E19" s="260" t="s">
        <v>89</v>
      </c>
      <c r="F19" s="261" t="s">
        <v>90</v>
      </c>
    </row>
    <row r="20" spans="1:6" customFormat="1" ht="16.5">
      <c r="A20" s="47"/>
      <c r="B20" s="235"/>
      <c r="C20" s="277" t="s">
        <v>91</v>
      </c>
      <c r="D20" s="260"/>
      <c r="E20" s="260"/>
      <c r="F20" s="261"/>
    </row>
    <row r="21" spans="1:6" customFormat="1" ht="96.75">
      <c r="A21" s="47"/>
      <c r="B21" s="235"/>
      <c r="C21" s="261" t="s">
        <v>92</v>
      </c>
      <c r="D21" s="260" t="s">
        <v>93</v>
      </c>
      <c r="E21" s="260" t="s">
        <v>94</v>
      </c>
      <c r="F21" s="261" t="s">
        <v>90</v>
      </c>
    </row>
    <row r="22" spans="1:6" customFormat="1" ht="81">
      <c r="A22" s="47"/>
      <c r="B22" s="235"/>
      <c r="C22" s="259" t="s">
        <v>95</v>
      </c>
      <c r="D22" s="260" t="s">
        <v>96</v>
      </c>
      <c r="E22" s="260" t="s">
        <v>97</v>
      </c>
      <c r="F22" s="261" t="s">
        <v>90</v>
      </c>
    </row>
    <row r="23" spans="1:6" customFormat="1" ht="32.25">
      <c r="A23" s="47"/>
      <c r="B23" s="235"/>
      <c r="C23" s="259" t="s">
        <v>98</v>
      </c>
      <c r="D23" s="260" t="s">
        <v>99</v>
      </c>
      <c r="E23" s="260" t="s">
        <v>100</v>
      </c>
      <c r="F23" s="261" t="s">
        <v>90</v>
      </c>
    </row>
    <row r="24" spans="1:6" customFormat="1" ht="81">
      <c r="A24" s="47"/>
      <c r="B24" s="262" t="s">
        <v>101</v>
      </c>
      <c r="C24" s="277" t="str">
        <f>A.1!H6</f>
        <v>Registration classification</v>
      </c>
      <c r="D24" s="260" t="s">
        <v>102</v>
      </c>
      <c r="E24" s="260" t="s">
        <v>103</v>
      </c>
      <c r="F24" s="261" t="s">
        <v>104</v>
      </c>
    </row>
    <row r="25" spans="1:6" customFormat="1" ht="48.75">
      <c r="A25" s="47"/>
      <c r="B25" s="235"/>
      <c r="C25" s="277" t="str">
        <f>A.1!I6</f>
        <v>Market orientation</v>
      </c>
      <c r="D25" s="260" t="s">
        <v>105</v>
      </c>
      <c r="E25" s="260" t="s">
        <v>106</v>
      </c>
      <c r="F25" s="261" t="s">
        <v>90</v>
      </c>
    </row>
    <row r="26" spans="1:6" customFormat="1" ht="48.75">
      <c r="A26" s="47"/>
      <c r="B26" s="235"/>
      <c r="C26" s="277" t="str">
        <f>A.1!J6</f>
        <v>Manufacturing</v>
      </c>
      <c r="D26" s="260" t="s">
        <v>107</v>
      </c>
      <c r="E26" s="260" t="s">
        <v>108</v>
      </c>
      <c r="F26" s="261" t="s">
        <v>109</v>
      </c>
    </row>
    <row r="27" spans="1:6" customFormat="1" ht="48.75">
      <c r="A27" s="47"/>
      <c r="B27" s="235"/>
      <c r="C27" s="277" t="s">
        <v>110</v>
      </c>
      <c r="D27" s="260" t="s">
        <v>111</v>
      </c>
      <c r="E27" s="260" t="s">
        <v>112</v>
      </c>
      <c r="F27" s="261" t="s">
        <v>90</v>
      </c>
    </row>
    <row r="28" spans="1:6" customFormat="1" ht="32.25">
      <c r="A28" s="47"/>
      <c r="B28" s="235"/>
      <c r="C28" s="277" t="str">
        <f>A.1!L6</f>
        <v>End of taxable year</v>
      </c>
      <c r="D28" s="260" t="s">
        <v>113</v>
      </c>
      <c r="E28" s="296" t="s">
        <v>114</v>
      </c>
      <c r="F28" s="261"/>
    </row>
    <row r="29" spans="1:6" customFormat="1" ht="48.75">
      <c r="A29" s="47"/>
      <c r="B29" s="235"/>
      <c r="C29" s="278" t="s">
        <v>115</v>
      </c>
      <c r="D29" s="4" t="s">
        <v>116</v>
      </c>
      <c r="E29" s="4" t="s">
        <v>117</v>
      </c>
      <c r="F29" s="279"/>
    </row>
    <row r="30" spans="1:6" customFormat="1" ht="32.25">
      <c r="A30" s="47"/>
      <c r="B30" s="235"/>
      <c r="C30" s="278" t="s">
        <v>15</v>
      </c>
      <c r="D30" s="4"/>
      <c r="E30" s="4"/>
      <c r="F30" s="279" t="s">
        <v>118</v>
      </c>
    </row>
    <row r="31" spans="1:6" customFormat="1" ht="32.25">
      <c r="A31" s="47"/>
      <c r="B31" s="235"/>
      <c r="C31" s="280" t="s">
        <v>119</v>
      </c>
      <c r="D31" s="260" t="s">
        <v>120</v>
      </c>
      <c r="E31" s="260" t="s">
        <v>121</v>
      </c>
      <c r="F31" s="261"/>
    </row>
    <row r="32" spans="1:6" customFormat="1" ht="96.75">
      <c r="A32" s="47"/>
      <c r="B32" s="235"/>
      <c r="C32" s="261" t="s">
        <v>122</v>
      </c>
      <c r="D32" s="260" t="s">
        <v>123</v>
      </c>
      <c r="E32" s="260" t="s">
        <v>124</v>
      </c>
      <c r="F32" s="261"/>
    </row>
    <row r="33" spans="1:6" customFormat="1" ht="146.25">
      <c r="A33" s="47"/>
      <c r="B33" s="235"/>
      <c r="C33" s="261" t="s">
        <v>125</v>
      </c>
      <c r="D33" s="260" t="s">
        <v>126</v>
      </c>
      <c r="E33" s="260" t="s">
        <v>127</v>
      </c>
      <c r="F33" s="261"/>
    </row>
    <row r="34" spans="1:6" customFormat="1" ht="96.75">
      <c r="A34" s="47"/>
      <c r="B34" s="235"/>
      <c r="C34" s="261" t="s">
        <v>128</v>
      </c>
      <c r="D34" s="260" t="s">
        <v>129</v>
      </c>
      <c r="E34" s="260" t="s">
        <v>130</v>
      </c>
      <c r="F34" s="261"/>
    </row>
    <row r="35" spans="1:6" customFormat="1" ht="96.75">
      <c r="A35" s="47"/>
      <c r="B35" s="235"/>
      <c r="C35" s="261" t="s">
        <v>131</v>
      </c>
      <c r="D35" s="260" t="s">
        <v>132</v>
      </c>
      <c r="E35" s="260" t="s">
        <v>133</v>
      </c>
      <c r="F35" s="261"/>
    </row>
    <row r="36" spans="1:6" customFormat="1" ht="32.25">
      <c r="A36" s="47"/>
      <c r="B36" s="235"/>
      <c r="C36" s="280" t="s">
        <v>134</v>
      </c>
      <c r="D36" s="260" t="s">
        <v>135</v>
      </c>
      <c r="E36" s="260" t="s">
        <v>136</v>
      </c>
      <c r="F36" s="261"/>
    </row>
    <row r="37" spans="1:6" customFormat="1" ht="129">
      <c r="A37" s="47"/>
      <c r="B37" s="235"/>
      <c r="C37" s="261" t="s">
        <v>122</v>
      </c>
      <c r="D37" s="260" t="s">
        <v>137</v>
      </c>
      <c r="E37" s="260" t="s">
        <v>138</v>
      </c>
      <c r="F37" s="261"/>
    </row>
    <row r="38" spans="1:6" customFormat="1" ht="113.25">
      <c r="A38" s="47"/>
      <c r="B38" s="235"/>
      <c r="C38" s="261" t="s">
        <v>139</v>
      </c>
      <c r="D38" s="260" t="s">
        <v>140</v>
      </c>
      <c r="E38" s="260" t="s">
        <v>141</v>
      </c>
      <c r="F38" s="261"/>
    </row>
    <row r="39" spans="1:6" customFormat="1" ht="129">
      <c r="A39" s="47"/>
      <c r="B39" s="235"/>
      <c r="C39" s="261" t="s">
        <v>142</v>
      </c>
      <c r="D39" s="260" t="s">
        <v>143</v>
      </c>
      <c r="E39" s="260" t="s">
        <v>144</v>
      </c>
      <c r="F39" s="261"/>
    </row>
    <row r="40" spans="1:6" customFormat="1" ht="146.25">
      <c r="A40" s="47"/>
      <c r="B40" s="235"/>
      <c r="C40" s="261" t="s">
        <v>145</v>
      </c>
      <c r="D40" s="260" t="s">
        <v>146</v>
      </c>
      <c r="E40" s="260" t="s">
        <v>147</v>
      </c>
      <c r="F40" s="261"/>
    </row>
    <row r="41" spans="1:6" customFormat="1" ht="146.25">
      <c r="A41" s="47"/>
      <c r="B41" s="235"/>
      <c r="C41" s="261" t="s">
        <v>128</v>
      </c>
      <c r="D41" s="260" t="s">
        <v>148</v>
      </c>
      <c r="E41" s="260" t="s">
        <v>149</v>
      </c>
      <c r="F41" s="261"/>
    </row>
    <row r="42" spans="1:6" customFormat="1" ht="113.25">
      <c r="A42" s="47"/>
      <c r="B42" s="235"/>
      <c r="C42" s="261" t="s">
        <v>131</v>
      </c>
      <c r="D42" s="260" t="s">
        <v>150</v>
      </c>
      <c r="E42" s="260" t="s">
        <v>151</v>
      </c>
      <c r="F42" s="261"/>
    </row>
    <row r="43" spans="1:6" customFormat="1" ht="81">
      <c r="A43" s="47"/>
      <c r="B43" s="235"/>
      <c r="C43" s="281" t="s">
        <v>152</v>
      </c>
      <c r="D43" s="236" t="s">
        <v>153</v>
      </c>
      <c r="E43" s="236" t="s">
        <v>154</v>
      </c>
      <c r="F43" s="282"/>
    </row>
    <row r="44" spans="1:6" customFormat="1" ht="15" customHeight="1">
      <c r="A44" s="47"/>
      <c r="B44" s="601" t="s">
        <v>155</v>
      </c>
      <c r="C44" s="776"/>
      <c r="D44" s="776"/>
      <c r="E44" s="776"/>
      <c r="F44" s="776"/>
    </row>
    <row r="45" spans="1:6" customFormat="1" ht="129.75" customHeight="1">
      <c r="A45" s="47"/>
      <c r="B45" s="283"/>
      <c r="C45" s="1" t="s">
        <v>156</v>
      </c>
      <c r="D45" s="2" t="s">
        <v>157</v>
      </c>
      <c r="E45" s="2" t="s">
        <v>158</v>
      </c>
      <c r="F45" s="3" t="s">
        <v>159</v>
      </c>
    </row>
    <row r="46" spans="1:6" customFormat="1" ht="146.25">
      <c r="A46" s="47"/>
      <c r="B46" s="235"/>
      <c r="C46" s="277" t="s">
        <v>160</v>
      </c>
      <c r="D46" s="260" t="s">
        <v>161</v>
      </c>
      <c r="E46" s="253" t="s">
        <v>162</v>
      </c>
      <c r="F46" s="261" t="s">
        <v>163</v>
      </c>
    </row>
    <row r="47" spans="1:6" customFormat="1" ht="140.25" customHeight="1">
      <c r="A47" s="47"/>
      <c r="B47" s="283" t="s">
        <v>164</v>
      </c>
      <c r="C47" s="284" t="s">
        <v>165</v>
      </c>
      <c r="D47" s="260" t="s">
        <v>166</v>
      </c>
      <c r="E47" s="260" t="s">
        <v>167</v>
      </c>
      <c r="F47" s="261" t="s">
        <v>163</v>
      </c>
    </row>
    <row r="48" spans="1:6" customFormat="1" ht="48.75">
      <c r="A48" s="47"/>
      <c r="B48" s="235"/>
      <c r="C48" s="277" t="s">
        <v>168</v>
      </c>
      <c r="D48" s="260" t="s">
        <v>169</v>
      </c>
      <c r="E48" s="260" t="s">
        <v>170</v>
      </c>
      <c r="F48" s="261" t="s">
        <v>163</v>
      </c>
    </row>
    <row r="49" spans="1:6" customFormat="1" ht="48.75">
      <c r="A49" s="47"/>
      <c r="B49" s="235"/>
      <c r="C49" s="277" t="s">
        <v>171</v>
      </c>
      <c r="D49" s="260" t="s">
        <v>172</v>
      </c>
      <c r="E49" s="260" t="s">
        <v>173</v>
      </c>
      <c r="F49" s="261"/>
    </row>
    <row r="50" spans="1:6" customFormat="1" ht="129">
      <c r="A50" s="47"/>
      <c r="B50" s="235"/>
      <c r="C50" s="277" t="s">
        <v>174</v>
      </c>
      <c r="D50" s="260" t="s">
        <v>175</v>
      </c>
      <c r="E50" s="260" t="s">
        <v>176</v>
      </c>
      <c r="F50" s="261" t="s">
        <v>159</v>
      </c>
    </row>
    <row r="51" spans="1:6" customFormat="1" ht="15" customHeight="1">
      <c r="A51" s="47"/>
      <c r="B51" s="597" t="s">
        <v>177</v>
      </c>
      <c r="C51" s="776"/>
      <c r="D51" s="776"/>
      <c r="E51" s="776"/>
      <c r="F51" s="776"/>
    </row>
    <row r="52" spans="1:6" customFormat="1" ht="32.25">
      <c r="A52" s="47"/>
      <c r="B52" s="283"/>
      <c r="C52" s="1" t="s">
        <v>178</v>
      </c>
      <c r="D52" s="2" t="s">
        <v>179</v>
      </c>
      <c r="E52" s="2" t="s">
        <v>180</v>
      </c>
      <c r="F52" s="3" t="s">
        <v>90</v>
      </c>
    </row>
    <row r="53" spans="1:6" customFormat="1" ht="48.75" collapsed="1">
      <c r="A53" s="47"/>
      <c r="B53" s="283" t="s">
        <v>181</v>
      </c>
      <c r="C53" s="280" t="s">
        <v>182</v>
      </c>
      <c r="D53" s="260" t="s">
        <v>183</v>
      </c>
      <c r="E53" s="260" t="s">
        <v>184</v>
      </c>
      <c r="F53" s="261" t="s">
        <v>163</v>
      </c>
    </row>
    <row r="54" spans="1:6" customFormat="1" ht="48.75" hidden="1" outlineLevel="1">
      <c r="A54" s="47"/>
      <c r="B54" s="283"/>
      <c r="C54" s="285" t="s">
        <v>185</v>
      </c>
      <c r="D54" s="286" t="s">
        <v>186</v>
      </c>
      <c r="E54" s="286" t="s">
        <v>187</v>
      </c>
      <c r="F54" s="287" t="s">
        <v>90</v>
      </c>
    </row>
    <row r="55" spans="1:6" customFormat="1" ht="162" hidden="1" outlineLevel="1">
      <c r="A55" s="47"/>
      <c r="B55" s="235"/>
      <c r="C55" s="261" t="s">
        <v>188</v>
      </c>
      <c r="D55" s="286" t="s">
        <v>189</v>
      </c>
      <c r="E55" s="286" t="s">
        <v>190</v>
      </c>
      <c r="F55" s="287" t="s">
        <v>163</v>
      </c>
    </row>
    <row r="56" spans="1:6" customFormat="1" ht="15" customHeight="1">
      <c r="A56" s="47"/>
      <c r="B56" s="597" t="s">
        <v>191</v>
      </c>
      <c r="C56" s="776"/>
      <c r="D56" s="776"/>
      <c r="E56" s="776"/>
      <c r="F56" s="776"/>
    </row>
    <row r="57" spans="1:6" customFormat="1" ht="16.5">
      <c r="A57" s="47"/>
      <c r="B57" s="288"/>
      <c r="C57" s="1" t="s">
        <v>192</v>
      </c>
      <c r="D57" s="2"/>
      <c r="E57" s="2"/>
      <c r="F57" s="3"/>
    </row>
    <row r="58" spans="1:6" customFormat="1" ht="16.5">
      <c r="A58" s="47"/>
      <c r="B58" s="288"/>
      <c r="C58" s="280" t="s">
        <v>193</v>
      </c>
      <c r="D58" s="260"/>
      <c r="E58" s="260"/>
      <c r="F58" s="261" t="s">
        <v>194</v>
      </c>
    </row>
    <row r="59" spans="1:6" customFormat="1" ht="32.25">
      <c r="A59" s="47"/>
      <c r="B59" s="255"/>
      <c r="C59" s="261" t="s">
        <v>195</v>
      </c>
      <c r="D59" s="260" t="s">
        <v>179</v>
      </c>
      <c r="E59" s="260" t="s">
        <v>196</v>
      </c>
      <c r="F59" s="261"/>
    </row>
    <row r="60" spans="1:6" customFormat="1" ht="48.75">
      <c r="A60" s="47"/>
      <c r="B60" s="255"/>
      <c r="C60" s="261" t="s">
        <v>197</v>
      </c>
      <c r="D60" s="260" t="s">
        <v>198</v>
      </c>
      <c r="E60" s="260" t="s">
        <v>199</v>
      </c>
      <c r="F60" s="261"/>
    </row>
    <row r="61" spans="1:6" customFormat="1" ht="16.5">
      <c r="A61" s="47"/>
      <c r="B61" s="255"/>
      <c r="C61" s="261" t="s">
        <v>200</v>
      </c>
      <c r="D61" s="260" t="s">
        <v>201</v>
      </c>
      <c r="E61" s="260" t="s">
        <v>202</v>
      </c>
      <c r="F61" s="261"/>
    </row>
    <row r="62" spans="1:6" customFormat="1" ht="16.5">
      <c r="A62" s="47"/>
      <c r="B62" s="255"/>
      <c r="C62" s="280" t="s">
        <v>203</v>
      </c>
      <c r="D62" s="260"/>
      <c r="E62" s="260"/>
      <c r="F62" s="261" t="s">
        <v>194</v>
      </c>
    </row>
    <row r="63" spans="1:6" customFormat="1" ht="48.75">
      <c r="A63" s="47"/>
      <c r="B63" s="255"/>
      <c r="C63" s="261" t="s">
        <v>204</v>
      </c>
      <c r="D63" s="260" t="s">
        <v>102</v>
      </c>
      <c r="E63" s="260" t="s">
        <v>205</v>
      </c>
      <c r="F63" s="261"/>
    </row>
    <row r="64" spans="1:6" customFormat="1" ht="64.5">
      <c r="A64" s="47"/>
      <c r="B64" s="255"/>
      <c r="C64" s="261" t="s">
        <v>206</v>
      </c>
      <c r="D64" s="260" t="s">
        <v>105</v>
      </c>
      <c r="E64" s="260" t="s">
        <v>207</v>
      </c>
      <c r="F64" s="261"/>
    </row>
    <row r="65" spans="1:6" customFormat="1" ht="32.25">
      <c r="A65" s="47"/>
      <c r="B65" s="255"/>
      <c r="C65" s="261" t="s">
        <v>208</v>
      </c>
      <c r="D65" s="260" t="s">
        <v>107</v>
      </c>
      <c r="E65" s="260" t="s">
        <v>209</v>
      </c>
      <c r="F65" s="261"/>
    </row>
    <row r="66" spans="1:6" customFormat="1" ht="16.5">
      <c r="A66" s="47"/>
      <c r="B66" s="255"/>
      <c r="C66" s="261" t="s">
        <v>210</v>
      </c>
      <c r="D66" s="260" t="s">
        <v>113</v>
      </c>
      <c r="E66" s="260" t="s">
        <v>211</v>
      </c>
      <c r="F66" s="261"/>
    </row>
    <row r="67" spans="1:6" customFormat="1" ht="16.5">
      <c r="A67" s="47"/>
      <c r="B67" s="255"/>
      <c r="C67" s="277" t="s">
        <v>212</v>
      </c>
      <c r="D67" s="260"/>
      <c r="E67" s="260"/>
      <c r="F67" s="261"/>
    </row>
    <row r="68" spans="1:6" customFormat="1" ht="48.75">
      <c r="A68" s="47"/>
      <c r="B68" s="255"/>
      <c r="C68" s="261" t="s">
        <v>204</v>
      </c>
      <c r="D68" s="260" t="s">
        <v>213</v>
      </c>
      <c r="E68" s="260" t="s">
        <v>205</v>
      </c>
      <c r="F68" s="261"/>
    </row>
    <row r="69" spans="1:6" customFormat="1" ht="64.5">
      <c r="A69" s="47"/>
      <c r="B69" s="288" t="s">
        <v>214</v>
      </c>
      <c r="C69" s="261" t="s">
        <v>206</v>
      </c>
      <c r="D69" s="260" t="s">
        <v>215</v>
      </c>
      <c r="E69" s="260" t="s">
        <v>207</v>
      </c>
      <c r="F69" s="261"/>
    </row>
    <row r="70" spans="1:6" customFormat="1" ht="32.25">
      <c r="A70" s="47"/>
      <c r="B70" s="255"/>
      <c r="C70" s="261" t="s">
        <v>216</v>
      </c>
      <c r="D70" s="260" t="s">
        <v>217</v>
      </c>
      <c r="E70" s="260" t="s">
        <v>218</v>
      </c>
      <c r="F70" s="261"/>
    </row>
    <row r="71" spans="1:6" customFormat="1" ht="48.75">
      <c r="A71" s="47"/>
      <c r="B71" s="255"/>
      <c r="C71" s="289" t="s">
        <v>219</v>
      </c>
      <c r="D71" s="4" t="s">
        <v>220</v>
      </c>
      <c r="E71" s="4" t="s">
        <v>221</v>
      </c>
      <c r="F71" s="279"/>
    </row>
    <row r="72" spans="1:6" customFormat="1" ht="32.25">
      <c r="A72" s="47"/>
      <c r="B72" s="255"/>
      <c r="C72" s="277" t="s">
        <v>222</v>
      </c>
      <c r="D72" s="260"/>
      <c r="E72" s="260"/>
      <c r="F72" s="261" t="s">
        <v>223</v>
      </c>
    </row>
    <row r="73" spans="1:6" customFormat="1" ht="16.5">
      <c r="A73" s="47"/>
      <c r="B73" s="255"/>
      <c r="C73" s="284" t="s">
        <v>224</v>
      </c>
      <c r="D73" s="260"/>
      <c r="E73" s="260"/>
      <c r="F73" s="261"/>
    </row>
    <row r="74" spans="1:6" customFormat="1" ht="16.5">
      <c r="A74" s="47"/>
      <c r="B74" s="255"/>
      <c r="C74" s="261" t="s">
        <v>225</v>
      </c>
      <c r="D74" s="9" t="s">
        <v>226</v>
      </c>
      <c r="E74" s="260" t="s">
        <v>227</v>
      </c>
      <c r="F74" s="261"/>
    </row>
    <row r="75" spans="1:6" customFormat="1" ht="16.5">
      <c r="A75" s="47"/>
      <c r="B75" s="255"/>
      <c r="C75" s="261" t="s">
        <v>228</v>
      </c>
      <c r="D75" s="9" t="s">
        <v>229</v>
      </c>
      <c r="E75" s="260" t="s">
        <v>230</v>
      </c>
      <c r="F75" s="261"/>
    </row>
    <row r="76" spans="1:6" customFormat="1" ht="16.5">
      <c r="A76" s="47"/>
      <c r="B76" s="255"/>
      <c r="C76" s="261" t="s">
        <v>231</v>
      </c>
      <c r="D76" s="9" t="s">
        <v>232</v>
      </c>
      <c r="E76" s="260" t="s">
        <v>233</v>
      </c>
      <c r="F76" s="261"/>
    </row>
    <row r="77" spans="1:6" customFormat="1" ht="16.5">
      <c r="A77" s="47"/>
      <c r="B77" s="255"/>
      <c r="C77" s="284" t="s">
        <v>234</v>
      </c>
      <c r="D77" s="260"/>
      <c r="E77" s="260"/>
      <c r="F77" s="261"/>
    </row>
    <row r="78" spans="1:6" customFormat="1" ht="16.5">
      <c r="A78" s="47"/>
      <c r="B78" s="255"/>
      <c r="C78" s="261" t="s">
        <v>235</v>
      </c>
      <c r="D78" s="9" t="s">
        <v>236</v>
      </c>
      <c r="E78" s="260" t="s">
        <v>237</v>
      </c>
      <c r="F78" s="261"/>
    </row>
    <row r="79" spans="1:6" customFormat="1" ht="16.5">
      <c r="A79" s="47"/>
      <c r="B79" s="255"/>
      <c r="C79" s="261" t="s">
        <v>238</v>
      </c>
      <c r="D79" s="9" t="s">
        <v>166</v>
      </c>
      <c r="E79" s="260" t="s">
        <v>239</v>
      </c>
      <c r="F79" s="261"/>
    </row>
    <row r="80" spans="1:6" customFormat="1" ht="16.5">
      <c r="A80" s="47"/>
      <c r="B80" s="255"/>
      <c r="C80" s="278" t="s">
        <v>240</v>
      </c>
      <c r="D80" s="4"/>
      <c r="E80" s="4"/>
      <c r="F80" s="279"/>
    </row>
    <row r="81" spans="1:6" customFormat="1" ht="32.25">
      <c r="A81" s="47"/>
      <c r="B81" s="255"/>
      <c r="C81" s="280" t="s">
        <v>241</v>
      </c>
      <c r="D81" s="260"/>
      <c r="E81" s="260"/>
      <c r="F81" s="261" t="s">
        <v>223</v>
      </c>
    </row>
    <row r="82" spans="1:6" customFormat="1" ht="32.25">
      <c r="A82" s="47"/>
      <c r="B82" s="255"/>
      <c r="C82" s="261" t="s">
        <v>242</v>
      </c>
      <c r="D82" s="9" t="s">
        <v>243</v>
      </c>
      <c r="E82" s="260" t="s">
        <v>244</v>
      </c>
      <c r="F82" s="261"/>
    </row>
    <row r="83" spans="1:6" customFormat="1" ht="16.5">
      <c r="A83" s="47"/>
      <c r="B83" s="255"/>
      <c r="C83" s="261" t="s">
        <v>245</v>
      </c>
      <c r="D83" s="9" t="s">
        <v>246</v>
      </c>
      <c r="E83" s="260" t="s">
        <v>247</v>
      </c>
      <c r="F83" s="261"/>
    </row>
    <row r="84" spans="1:6" customFormat="1" ht="32.25">
      <c r="A84" s="47"/>
      <c r="B84" s="255"/>
      <c r="C84" s="261" t="s">
        <v>248</v>
      </c>
      <c r="D84" s="9" t="s">
        <v>249</v>
      </c>
      <c r="E84" s="260" t="s">
        <v>250</v>
      </c>
      <c r="F84" s="261"/>
    </row>
    <row r="85" spans="1:6" customFormat="1" ht="32.25">
      <c r="A85" s="47"/>
      <c r="B85" s="255"/>
      <c r="C85" s="261" t="s">
        <v>251</v>
      </c>
      <c r="D85" s="9" t="s">
        <v>252</v>
      </c>
      <c r="E85" s="260" t="s">
        <v>253</v>
      </c>
      <c r="F85" s="261"/>
    </row>
    <row r="86" spans="1:6" customFormat="1" ht="16.5">
      <c r="A86" s="47"/>
      <c r="B86" s="255"/>
      <c r="C86" s="280" t="s">
        <v>254</v>
      </c>
      <c r="D86" s="260"/>
      <c r="E86" s="260"/>
      <c r="F86" s="261"/>
    </row>
    <row r="87" spans="1:6" customFormat="1" ht="32.25">
      <c r="A87" s="47"/>
      <c r="B87" s="255"/>
      <c r="C87" s="261" t="s">
        <v>255</v>
      </c>
      <c r="D87" s="9" t="s">
        <v>256</v>
      </c>
      <c r="E87" s="260" t="s">
        <v>257</v>
      </c>
      <c r="F87" s="261" t="s">
        <v>258</v>
      </c>
    </row>
    <row r="88" spans="1:6" customFormat="1" ht="16.5">
      <c r="A88" s="47"/>
      <c r="B88" s="255"/>
      <c r="C88" s="261" t="s">
        <v>259</v>
      </c>
      <c r="D88" s="9" t="s">
        <v>260</v>
      </c>
      <c r="E88" s="260" t="s">
        <v>261</v>
      </c>
      <c r="F88" s="261"/>
    </row>
    <row r="89" spans="1:6" customFormat="1" ht="16.5">
      <c r="A89" s="47"/>
      <c r="B89" s="255"/>
      <c r="C89" s="265" t="s">
        <v>262</v>
      </c>
      <c r="D89" s="264"/>
      <c r="E89" s="260"/>
      <c r="F89" s="277"/>
    </row>
    <row r="90" spans="1:6" customFormat="1" ht="113.25">
      <c r="A90" s="47"/>
      <c r="B90" s="255"/>
      <c r="C90" s="261" t="s">
        <v>263</v>
      </c>
      <c r="D90" s="9" t="s">
        <v>264</v>
      </c>
      <c r="E90" s="260" t="s">
        <v>265</v>
      </c>
      <c r="F90" s="261" t="s">
        <v>194</v>
      </c>
    </row>
    <row r="91" spans="1:6" customFormat="1" ht="15" customHeight="1">
      <c r="A91" s="47"/>
      <c r="B91" s="597" t="s">
        <v>266</v>
      </c>
      <c r="C91" s="776"/>
      <c r="D91" s="776"/>
      <c r="E91" s="776"/>
      <c r="F91" s="776"/>
    </row>
    <row r="92" spans="1:6" customFormat="1" ht="64.5">
      <c r="A92" s="47"/>
      <c r="B92" s="283"/>
      <c r="C92" s="5" t="s">
        <v>267</v>
      </c>
      <c r="D92" s="260" t="s">
        <v>179</v>
      </c>
      <c r="E92" s="6" t="s">
        <v>268</v>
      </c>
      <c r="F92" s="7" t="s">
        <v>269</v>
      </c>
    </row>
    <row r="93" spans="1:6" customFormat="1" ht="32.25">
      <c r="A93" s="47"/>
      <c r="B93" s="283"/>
      <c r="C93" s="277" t="s">
        <v>270</v>
      </c>
      <c r="D93" s="260" t="s">
        <v>198</v>
      </c>
      <c r="E93" s="260" t="s">
        <v>271</v>
      </c>
      <c r="F93" s="261" t="s">
        <v>90</v>
      </c>
    </row>
    <row r="94" spans="1:6" customFormat="1" ht="32.25">
      <c r="A94" s="47"/>
      <c r="B94" s="235"/>
      <c r="C94" s="277" t="s">
        <v>272</v>
      </c>
      <c r="D94" s="260" t="s">
        <v>201</v>
      </c>
      <c r="E94" s="260" t="s">
        <v>273</v>
      </c>
      <c r="F94" s="261" t="s">
        <v>90</v>
      </c>
    </row>
    <row r="95" spans="1:6" customFormat="1" ht="32.25">
      <c r="A95" s="47"/>
      <c r="B95" s="235"/>
      <c r="C95" s="277" t="s">
        <v>274</v>
      </c>
      <c r="D95" s="260" t="s">
        <v>275</v>
      </c>
      <c r="E95" s="260" t="s">
        <v>276</v>
      </c>
      <c r="F95" s="261" t="s">
        <v>90</v>
      </c>
    </row>
    <row r="96" spans="1:6" customFormat="1" ht="32.25">
      <c r="A96" s="47"/>
      <c r="B96" s="283" t="s">
        <v>277</v>
      </c>
      <c r="C96" s="277" t="s">
        <v>278</v>
      </c>
      <c r="D96" s="260" t="s">
        <v>102</v>
      </c>
      <c r="E96" s="260" t="s">
        <v>279</v>
      </c>
      <c r="F96" s="261" t="s">
        <v>280</v>
      </c>
    </row>
    <row r="97" spans="1:6" customFormat="1" ht="32.25">
      <c r="A97" s="47"/>
      <c r="B97" s="235"/>
      <c r="C97" s="277" t="s">
        <v>281</v>
      </c>
      <c r="D97" s="260" t="s">
        <v>105</v>
      </c>
      <c r="E97" s="260" t="s">
        <v>282</v>
      </c>
      <c r="F97" s="261" t="s">
        <v>90</v>
      </c>
    </row>
    <row r="98" spans="1:6" customFormat="1" ht="32.25">
      <c r="A98" s="47"/>
      <c r="B98" s="235"/>
      <c r="C98" s="277" t="s">
        <v>283</v>
      </c>
      <c r="D98" s="260" t="s">
        <v>107</v>
      </c>
      <c r="E98" s="260" t="s">
        <v>284</v>
      </c>
      <c r="F98" s="261" t="s">
        <v>90</v>
      </c>
    </row>
    <row r="99" spans="1:6" customFormat="1" ht="32.25">
      <c r="A99" s="47"/>
      <c r="B99" s="235"/>
      <c r="C99" s="277" t="s">
        <v>285</v>
      </c>
      <c r="D99" s="260" t="s">
        <v>111</v>
      </c>
      <c r="E99" s="260" t="s">
        <v>286</v>
      </c>
      <c r="F99" s="261" t="s">
        <v>287</v>
      </c>
    </row>
    <row r="100" spans="1:6" customFormat="1" ht="48.75">
      <c r="A100" s="47"/>
      <c r="B100" s="235"/>
      <c r="C100" s="277" t="s">
        <v>288</v>
      </c>
      <c r="D100" s="260" t="s">
        <v>289</v>
      </c>
      <c r="E100" s="260" t="s">
        <v>290</v>
      </c>
      <c r="F100" s="261"/>
    </row>
    <row r="101" spans="1:6" customFormat="1" ht="48.75">
      <c r="A101" s="47"/>
      <c r="B101" s="235"/>
      <c r="C101" s="277" t="s">
        <v>291</v>
      </c>
      <c r="D101" s="260" t="s">
        <v>220</v>
      </c>
      <c r="E101" s="260" t="s">
        <v>292</v>
      </c>
      <c r="F101" s="261" t="s">
        <v>90</v>
      </c>
    </row>
    <row r="102" spans="1:6" customFormat="1" ht="113.25">
      <c r="A102" s="47"/>
      <c r="B102" s="235"/>
      <c r="C102" s="277" t="s">
        <v>293</v>
      </c>
      <c r="D102" s="260" t="s">
        <v>186</v>
      </c>
      <c r="E102" s="260" t="s">
        <v>294</v>
      </c>
      <c r="F102" s="261"/>
    </row>
    <row r="103" spans="1:6" customFormat="1" ht="15" customHeight="1">
      <c r="A103" s="47"/>
      <c r="B103" s="597" t="s">
        <v>295</v>
      </c>
      <c r="C103" s="776"/>
      <c r="D103" s="776"/>
      <c r="E103" s="776"/>
      <c r="F103" s="776"/>
    </row>
    <row r="104" spans="1:6" customFormat="1" ht="16.5">
      <c r="A104" s="47"/>
      <c r="B104" s="283"/>
      <c r="C104" s="277" t="s">
        <v>296</v>
      </c>
      <c r="D104" s="260"/>
      <c r="E104" s="260"/>
      <c r="F104" s="261"/>
    </row>
    <row r="105" spans="1:6" customFormat="1" ht="32.25">
      <c r="A105" s="47"/>
      <c r="B105" s="235"/>
      <c r="C105" s="261" t="s">
        <v>297</v>
      </c>
      <c r="D105" s="260" t="s">
        <v>179</v>
      </c>
      <c r="E105" s="260" t="s">
        <v>298</v>
      </c>
      <c r="F105" s="261" t="s">
        <v>90</v>
      </c>
    </row>
    <row r="106" spans="1:6" customFormat="1" ht="16.5">
      <c r="A106" s="47"/>
      <c r="B106" s="235"/>
      <c r="C106" s="261" t="s">
        <v>299</v>
      </c>
      <c r="D106" s="260" t="s">
        <v>198</v>
      </c>
      <c r="E106" s="260" t="s">
        <v>300</v>
      </c>
      <c r="F106" s="261" t="s">
        <v>159</v>
      </c>
    </row>
    <row r="107" spans="1:6" customFormat="1" ht="81">
      <c r="A107" s="47"/>
      <c r="B107" s="235"/>
      <c r="C107" s="277" t="s">
        <v>301</v>
      </c>
      <c r="D107" s="260" t="s">
        <v>201</v>
      </c>
      <c r="E107" s="260" t="s">
        <v>302</v>
      </c>
      <c r="F107" s="261" t="s">
        <v>159</v>
      </c>
    </row>
    <row r="108" spans="1:6" customFormat="1" ht="16.5">
      <c r="A108" s="47"/>
      <c r="B108" s="283" t="s">
        <v>303</v>
      </c>
      <c r="C108" s="277" t="s">
        <v>304</v>
      </c>
      <c r="D108" s="260"/>
      <c r="E108" s="260"/>
      <c r="F108" s="261" t="s">
        <v>159</v>
      </c>
    </row>
    <row r="109" spans="1:6" customFormat="1" ht="64.5">
      <c r="A109" s="47"/>
      <c r="B109" s="235"/>
      <c r="C109" s="261" t="s">
        <v>305</v>
      </c>
      <c r="D109" s="260" t="s">
        <v>275</v>
      </c>
      <c r="E109" s="260" t="s">
        <v>306</v>
      </c>
      <c r="F109" s="261"/>
    </row>
    <row r="110" spans="1:6" customFormat="1" ht="32.25">
      <c r="A110" s="47"/>
      <c r="C110" s="261" t="s">
        <v>307</v>
      </c>
      <c r="D110" s="260" t="s">
        <v>102</v>
      </c>
      <c r="E110" s="260" t="s">
        <v>308</v>
      </c>
      <c r="F110" s="261"/>
    </row>
    <row r="111" spans="1:6" customFormat="1" ht="32.25" customHeight="1">
      <c r="A111" s="47"/>
      <c r="B111" s="283"/>
      <c r="C111" s="278" t="s">
        <v>309</v>
      </c>
      <c r="D111" s="290" t="s">
        <v>310</v>
      </c>
      <c r="E111" s="290" t="s">
        <v>311</v>
      </c>
      <c r="F111" s="279" t="s">
        <v>312</v>
      </c>
    </row>
    <row r="112" spans="1:6" customFormat="1" ht="15" customHeight="1">
      <c r="A112" s="47"/>
      <c r="B112" s="597" t="s">
        <v>313</v>
      </c>
      <c r="C112" s="776"/>
      <c r="D112" s="776"/>
      <c r="E112" s="776"/>
      <c r="F112" s="776"/>
    </row>
    <row r="113" spans="1:24" customFormat="1" ht="32.25">
      <c r="A113" s="47"/>
      <c r="B113" s="47"/>
      <c r="C113" s="1" t="s">
        <v>314</v>
      </c>
      <c r="D113" s="8" t="s">
        <v>315</v>
      </c>
      <c r="E113" s="8"/>
      <c r="F113" s="3" t="s">
        <v>316</v>
      </c>
    </row>
    <row r="114" spans="1:24" customFormat="1" ht="129">
      <c r="A114" s="47"/>
      <c r="B114" s="235"/>
      <c r="C114" s="259" t="s">
        <v>317</v>
      </c>
      <c r="D114" s="291"/>
      <c r="E114" s="291" t="s">
        <v>318</v>
      </c>
      <c r="F114" s="261"/>
    </row>
    <row r="115" spans="1:24" customFormat="1" ht="162">
      <c r="A115" s="47"/>
      <c r="B115" s="235"/>
      <c r="C115" s="259" t="s">
        <v>319</v>
      </c>
      <c r="D115" s="291"/>
      <c r="E115" s="569" t="s">
        <v>320</v>
      </c>
      <c r="F115" s="261"/>
    </row>
    <row r="116" spans="1:24" customFormat="1" ht="32.25">
      <c r="A116" s="47"/>
      <c r="B116" s="292" t="s">
        <v>321</v>
      </c>
      <c r="C116" s="259" t="s">
        <v>322</v>
      </c>
      <c r="D116" s="291"/>
      <c r="E116" s="291" t="s">
        <v>323</v>
      </c>
      <c r="F116" s="261"/>
    </row>
    <row r="117" spans="1:24" customFormat="1" ht="32.25">
      <c r="A117" s="47"/>
      <c r="B117" s="235"/>
      <c r="C117" s="259" t="s">
        <v>324</v>
      </c>
      <c r="D117" s="291"/>
      <c r="E117" s="291" t="s">
        <v>325</v>
      </c>
      <c r="F117" s="261"/>
    </row>
    <row r="118" spans="1:24" customFormat="1" ht="194.25">
      <c r="A118" s="47"/>
      <c r="B118" s="235"/>
      <c r="C118" s="259" t="s">
        <v>326</v>
      </c>
      <c r="D118" s="291"/>
      <c r="E118" s="291" t="s">
        <v>327</v>
      </c>
      <c r="F118" s="261"/>
    </row>
    <row r="119" spans="1:24" customFormat="1" ht="96.75">
      <c r="A119" s="47"/>
      <c r="B119" s="235"/>
      <c r="C119" s="259" t="s">
        <v>328</v>
      </c>
      <c r="D119" s="291"/>
      <c r="E119" s="291" t="s">
        <v>329</v>
      </c>
      <c r="F119" s="261"/>
    </row>
    <row r="120" spans="1:24" customFormat="1" ht="81">
      <c r="A120" s="47"/>
      <c r="B120" s="235"/>
      <c r="C120" s="293" t="s">
        <v>330</v>
      </c>
      <c r="D120" s="294"/>
      <c r="E120" s="236" t="s">
        <v>331</v>
      </c>
      <c r="F120" s="282"/>
    </row>
    <row r="121" spans="1:24" customFormat="1" ht="81">
      <c r="A121" s="47"/>
      <c r="B121" s="235"/>
      <c r="C121" s="293" t="s">
        <v>332</v>
      </c>
      <c r="D121" s="294"/>
      <c r="E121" s="236" t="s">
        <v>333</v>
      </c>
      <c r="F121" s="282"/>
    </row>
    <row r="122" spans="1:24" customFormat="1" ht="64.5">
      <c r="A122" s="47"/>
      <c r="B122" s="235"/>
      <c r="C122" s="293" t="s">
        <v>334</v>
      </c>
      <c r="D122" s="294"/>
      <c r="E122" s="236" t="s">
        <v>335</v>
      </c>
      <c r="F122" s="282"/>
    </row>
    <row r="123" spans="1:24" customFormat="1" ht="75" customHeight="1">
      <c r="A123" s="47"/>
      <c r="B123" s="235"/>
      <c r="C123" s="265" t="s">
        <v>336</v>
      </c>
      <c r="D123" s="291" t="s">
        <v>337</v>
      </c>
      <c r="E123" s="291" t="s">
        <v>338</v>
      </c>
      <c r="F123" s="277"/>
    </row>
    <row r="124" spans="1:24" customFormat="1" ht="15" customHeight="1">
      <c r="A124" s="48"/>
      <c r="B124" s="597" t="s">
        <v>339</v>
      </c>
      <c r="C124" s="776"/>
      <c r="D124" s="776"/>
      <c r="E124" s="776"/>
      <c r="F124" s="776"/>
    </row>
    <row r="125" spans="1:24" ht="15" customHeight="1">
      <c r="B125" s="597" t="s">
        <v>340</v>
      </c>
      <c r="C125" s="776" t="s">
        <v>341</v>
      </c>
      <c r="D125" s="776"/>
      <c r="E125" s="776"/>
      <c r="F125" s="776"/>
      <c r="T125" s="276"/>
      <c r="U125" s="237" t="s">
        <v>8</v>
      </c>
      <c r="V125" s="238" t="s">
        <v>85</v>
      </c>
      <c r="W125" s="238" t="s">
        <v>342</v>
      </c>
      <c r="X125" s="239" t="s">
        <v>87</v>
      </c>
    </row>
    <row r="126" spans="1:24" ht="15" customHeight="1">
      <c r="B126" s="602" t="s">
        <v>343</v>
      </c>
      <c r="C126" s="777" t="s">
        <v>341</v>
      </c>
      <c r="D126" s="777"/>
      <c r="E126" s="777"/>
      <c r="F126" s="777"/>
      <c r="T126" s="276"/>
      <c r="U126" s="237" t="s">
        <v>8</v>
      </c>
      <c r="V126" s="238" t="s">
        <v>85</v>
      </c>
      <c r="W126" s="238" t="s">
        <v>342</v>
      </c>
      <c r="X126" s="239" t="s">
        <v>87</v>
      </c>
    </row>
    <row r="127" spans="1:24" ht="55.5" customHeight="1">
      <c r="C127" s="1" t="s">
        <v>8</v>
      </c>
      <c r="D127" s="2" t="s">
        <v>85</v>
      </c>
      <c r="E127" s="2" t="s">
        <v>86</v>
      </c>
      <c r="F127" s="3" t="s">
        <v>87</v>
      </c>
      <c r="T127" s="235"/>
      <c r="U127" s="263" t="s">
        <v>9</v>
      </c>
      <c r="V127" s="253" t="s">
        <v>88</v>
      </c>
      <c r="W127" s="253" t="s">
        <v>344</v>
      </c>
      <c r="X127" s="252" t="s">
        <v>90</v>
      </c>
    </row>
    <row r="128" spans="1:24" ht="31.5" customHeight="1">
      <c r="B128" s="344"/>
      <c r="C128" s="277" t="s">
        <v>9</v>
      </c>
      <c r="D128" s="260" t="s">
        <v>88</v>
      </c>
      <c r="E128" s="260" t="s">
        <v>89</v>
      </c>
      <c r="F128" s="261" t="s">
        <v>90</v>
      </c>
      <c r="T128" s="235"/>
      <c r="U128" s="263" t="s">
        <v>91</v>
      </c>
      <c r="V128" s="253"/>
      <c r="W128" s="253"/>
      <c r="X128" s="252"/>
    </row>
    <row r="129" spans="2:24" ht="25.5" customHeight="1">
      <c r="B129" s="344"/>
      <c r="C129" s="278" t="s">
        <v>91</v>
      </c>
      <c r="D129" s="4"/>
      <c r="E129" s="4"/>
      <c r="F129" s="279"/>
      <c r="T129" s="235"/>
      <c r="U129" s="252" t="s">
        <v>92</v>
      </c>
      <c r="V129" s="253" t="s">
        <v>93</v>
      </c>
      <c r="W129" s="253" t="s">
        <v>345</v>
      </c>
      <c r="X129" s="252" t="s">
        <v>90</v>
      </c>
    </row>
    <row r="130" spans="2:24" ht="90" customHeight="1">
      <c r="B130" s="346"/>
      <c r="C130" s="282" t="s">
        <v>92</v>
      </c>
      <c r="D130" s="236" t="s">
        <v>93</v>
      </c>
      <c r="E130" s="345" t="s">
        <v>94</v>
      </c>
      <c r="F130" s="282" t="s">
        <v>346</v>
      </c>
      <c r="G130" s="347"/>
      <c r="T130" s="235"/>
      <c r="U130" s="295" t="s">
        <v>95</v>
      </c>
      <c r="V130" s="253" t="s">
        <v>96</v>
      </c>
      <c r="W130" s="253" t="s">
        <v>347</v>
      </c>
      <c r="X130" s="252" t="s">
        <v>90</v>
      </c>
    </row>
    <row r="131" spans="2:24" ht="79.5" customHeight="1">
      <c r="B131" s="346"/>
      <c r="C131" s="293" t="s">
        <v>95</v>
      </c>
      <c r="D131" s="236" t="s">
        <v>96</v>
      </c>
      <c r="E131" s="236" t="s">
        <v>348</v>
      </c>
      <c r="F131" s="282" t="s">
        <v>90</v>
      </c>
      <c r="G131" s="347"/>
      <c r="T131" s="235"/>
      <c r="U131" s="295" t="s">
        <v>98</v>
      </c>
      <c r="V131" s="253" t="s">
        <v>99</v>
      </c>
      <c r="W131" s="253" t="s">
        <v>349</v>
      </c>
      <c r="X131" s="252" t="s">
        <v>90</v>
      </c>
    </row>
    <row r="132" spans="2:24" ht="74.25" customHeight="1">
      <c r="B132" s="344"/>
      <c r="C132" s="348" t="s">
        <v>98</v>
      </c>
      <c r="D132" s="2" t="s">
        <v>99</v>
      </c>
      <c r="E132" s="2" t="s">
        <v>100</v>
      </c>
      <c r="F132" s="3" t="s">
        <v>90</v>
      </c>
      <c r="T132" s="262" t="s">
        <v>101</v>
      </c>
      <c r="U132" s="263">
        <f>A.1!G114</f>
        <v>0</v>
      </c>
      <c r="V132" s="253" t="s">
        <v>102</v>
      </c>
      <c r="W132" s="253" t="s">
        <v>350</v>
      </c>
      <c r="X132" s="252" t="s">
        <v>104</v>
      </c>
    </row>
    <row r="133" spans="2:24" ht="74.25" customHeight="1">
      <c r="B133" s="344"/>
      <c r="C133" s="265" t="s">
        <v>351</v>
      </c>
      <c r="D133" s="260" t="s">
        <v>102</v>
      </c>
      <c r="E133" s="260" t="s">
        <v>352</v>
      </c>
      <c r="F133" s="261" t="s">
        <v>353</v>
      </c>
      <c r="T133" s="262"/>
      <c r="U133" s="263"/>
      <c r="V133" s="253"/>
      <c r="W133" s="253"/>
      <c r="X133" s="252"/>
    </row>
    <row r="134" spans="2:24" ht="74.25" customHeight="1">
      <c r="B134" s="344"/>
      <c r="C134" s="265" t="s">
        <v>354</v>
      </c>
      <c r="D134" s="558" t="s">
        <v>105</v>
      </c>
      <c r="E134" s="260" t="s">
        <v>355</v>
      </c>
      <c r="F134" s="261"/>
      <c r="T134" s="262"/>
      <c r="U134" s="263"/>
      <c r="V134" s="253"/>
      <c r="W134" s="253"/>
      <c r="X134" s="252"/>
    </row>
    <row r="135" spans="2:24" ht="74.25" customHeight="1">
      <c r="B135" s="344"/>
      <c r="C135" s="265" t="s">
        <v>356</v>
      </c>
      <c r="D135" s="558" t="s">
        <v>107</v>
      </c>
      <c r="E135" s="260" t="s">
        <v>357</v>
      </c>
      <c r="F135" s="261"/>
      <c r="T135" s="262"/>
      <c r="U135" s="263"/>
      <c r="V135" s="253"/>
      <c r="W135" s="253"/>
      <c r="X135" s="252"/>
    </row>
    <row r="136" spans="2:24" ht="98.25" customHeight="1">
      <c r="B136" s="344"/>
      <c r="C136" s="277" t="s">
        <v>358</v>
      </c>
      <c r="D136" s="558" t="s">
        <v>111</v>
      </c>
      <c r="E136" s="260" t="s">
        <v>359</v>
      </c>
      <c r="F136" s="261" t="s">
        <v>360</v>
      </c>
      <c r="T136" s="235"/>
      <c r="U136" s="263">
        <f>A.1!H114</f>
        <v>0</v>
      </c>
      <c r="V136" s="253" t="s">
        <v>105</v>
      </c>
      <c r="W136" s="253" t="s">
        <v>361</v>
      </c>
      <c r="X136" s="252" t="s">
        <v>90</v>
      </c>
    </row>
    <row r="137" spans="2:24" ht="77.25" customHeight="1">
      <c r="B137" s="344"/>
      <c r="C137" s="277" t="s">
        <v>362</v>
      </c>
      <c r="D137" s="558" t="s">
        <v>113</v>
      </c>
      <c r="E137" s="260" t="s">
        <v>363</v>
      </c>
      <c r="F137" s="261" t="s">
        <v>360</v>
      </c>
      <c r="T137" s="235"/>
      <c r="U137" s="263">
        <f>A.1!I114</f>
        <v>0</v>
      </c>
      <c r="V137" s="253" t="s">
        <v>107</v>
      </c>
      <c r="W137" s="253" t="s">
        <v>364</v>
      </c>
      <c r="X137" s="252" t="s">
        <v>109</v>
      </c>
    </row>
    <row r="138" spans="2:24" ht="77.25" customHeight="1">
      <c r="B138" s="344"/>
      <c r="C138" s="277" t="s">
        <v>365</v>
      </c>
      <c r="D138" s="558" t="s">
        <v>213</v>
      </c>
      <c r="E138" s="260" t="s">
        <v>366</v>
      </c>
      <c r="F138" s="261"/>
      <c r="T138" s="235"/>
      <c r="U138" s="297"/>
      <c r="V138" s="240"/>
      <c r="W138" s="240"/>
      <c r="X138" s="298"/>
    </row>
    <row r="139" spans="2:24" ht="32.25">
      <c r="B139" s="344"/>
      <c r="C139" s="277" t="str">
        <f>'A.1.RE'!N6</f>
        <v>End of taxable year</v>
      </c>
      <c r="D139" s="558" t="s">
        <v>215</v>
      </c>
      <c r="E139" s="296" t="s">
        <v>367</v>
      </c>
      <c r="F139" s="261"/>
      <c r="T139" s="235"/>
      <c r="U139" s="297" t="s">
        <v>115</v>
      </c>
      <c r="V139" s="240" t="s">
        <v>116</v>
      </c>
      <c r="W139" s="240" t="s">
        <v>368</v>
      </c>
      <c r="X139" s="298"/>
    </row>
    <row r="140" spans="2:24" ht="20.25" customHeight="1">
      <c r="B140" s="344"/>
      <c r="C140" s="278" t="str">
        <f>'A.1.RE'!S6</f>
        <v>Entitlement to tax incentives</v>
      </c>
      <c r="D140" s="559"/>
      <c r="E140" s="4"/>
      <c r="F140" s="279"/>
      <c r="T140" s="235"/>
      <c r="U140" s="297" t="s">
        <v>15</v>
      </c>
      <c r="V140" s="240"/>
      <c r="W140" s="240"/>
      <c r="X140" s="298" t="s">
        <v>118</v>
      </c>
    </row>
    <row r="141" spans="2:24" ht="81">
      <c r="B141" s="344"/>
      <c r="C141" s="299" t="s">
        <v>28</v>
      </c>
      <c r="D141" s="559" t="s">
        <v>369</v>
      </c>
      <c r="E141" s="4" t="s">
        <v>370</v>
      </c>
      <c r="F141" s="279" t="s">
        <v>90</v>
      </c>
      <c r="T141" s="235"/>
      <c r="U141" s="300" t="s">
        <v>119</v>
      </c>
      <c r="V141" s="253" t="s">
        <v>120</v>
      </c>
      <c r="W141" s="253" t="s">
        <v>371</v>
      </c>
      <c r="X141" s="252"/>
    </row>
    <row r="142" spans="2:24" ht="81">
      <c r="B142" s="346"/>
      <c r="C142" s="349" t="s">
        <v>29</v>
      </c>
      <c r="D142" s="560" t="s">
        <v>372</v>
      </c>
      <c r="E142" s="236" t="s">
        <v>373</v>
      </c>
      <c r="F142" s="279" t="s">
        <v>90</v>
      </c>
      <c r="T142" s="235"/>
      <c r="U142" s="252" t="s">
        <v>122</v>
      </c>
      <c r="V142" s="253" t="s">
        <v>123</v>
      </c>
      <c r="W142" s="253" t="s">
        <v>374</v>
      </c>
      <c r="X142" s="252"/>
    </row>
    <row r="143" spans="2:24" ht="48.75">
      <c r="B143" s="346"/>
      <c r="C143" s="349" t="s">
        <v>375</v>
      </c>
      <c r="D143" s="560" t="s">
        <v>166</v>
      </c>
      <c r="E143" s="236" t="s">
        <v>376</v>
      </c>
      <c r="F143" s="279" t="s">
        <v>90</v>
      </c>
      <c r="T143" s="235"/>
      <c r="U143" s="252" t="s">
        <v>125</v>
      </c>
      <c r="V143" s="253" t="s">
        <v>126</v>
      </c>
      <c r="W143" s="253" t="s">
        <v>377</v>
      </c>
      <c r="X143" s="252"/>
    </row>
    <row r="144" spans="2:24" ht="86.25" customHeight="1">
      <c r="B144" s="344"/>
      <c r="C144" s="350" t="s">
        <v>31</v>
      </c>
      <c r="D144" s="561" t="s">
        <v>378</v>
      </c>
      <c r="E144" s="2" t="s">
        <v>379</v>
      </c>
      <c r="F144" s="279" t="s">
        <v>380</v>
      </c>
      <c r="T144" s="235"/>
      <c r="U144" s="252" t="s">
        <v>128</v>
      </c>
      <c r="V144" s="253" t="s">
        <v>129</v>
      </c>
      <c r="W144" s="253" t="s">
        <v>381</v>
      </c>
      <c r="X144" s="252"/>
    </row>
    <row r="145" spans="2:24" ht="117.75" customHeight="1">
      <c r="B145" s="344" t="s">
        <v>382</v>
      </c>
      <c r="C145" s="277" t="s">
        <v>383</v>
      </c>
      <c r="D145" s="558" t="s">
        <v>384</v>
      </c>
      <c r="E145" s="260" t="s">
        <v>385</v>
      </c>
      <c r="F145" s="279" t="s">
        <v>386</v>
      </c>
      <c r="T145" s="235"/>
      <c r="U145" s="252" t="s">
        <v>131</v>
      </c>
      <c r="V145" s="253" t="s">
        <v>132</v>
      </c>
      <c r="W145" s="253" t="s">
        <v>387</v>
      </c>
      <c r="X145" s="252"/>
    </row>
    <row r="146" spans="2:24" ht="134.25" customHeight="1">
      <c r="B146" s="344"/>
      <c r="C146" s="277" t="s">
        <v>388</v>
      </c>
      <c r="D146" s="558" t="s">
        <v>389</v>
      </c>
      <c r="E146" s="260" t="s">
        <v>390</v>
      </c>
      <c r="F146" s="261" t="s">
        <v>391</v>
      </c>
      <c r="T146" s="235"/>
      <c r="U146" s="252"/>
      <c r="V146" s="253"/>
      <c r="W146" s="253"/>
      <c r="X146" s="252"/>
    </row>
    <row r="147" spans="2:24" ht="54" customHeight="1">
      <c r="B147" s="344"/>
      <c r="C147" s="299" t="s">
        <v>392</v>
      </c>
      <c r="D147" s="559" t="s">
        <v>393</v>
      </c>
      <c r="E147" s="4" t="s">
        <v>394</v>
      </c>
      <c r="F147" s="279" t="s">
        <v>159</v>
      </c>
      <c r="T147" s="235"/>
      <c r="U147" s="252"/>
      <c r="V147" s="253"/>
      <c r="W147" s="253"/>
      <c r="X147" s="252"/>
    </row>
    <row r="148" spans="2:24" ht="50.25" customHeight="1">
      <c r="B148" s="346"/>
      <c r="C148" s="349" t="s">
        <v>395</v>
      </c>
      <c r="D148" s="560" t="s">
        <v>396</v>
      </c>
      <c r="E148" s="236" t="s">
        <v>397</v>
      </c>
      <c r="F148" s="282"/>
      <c r="G148" s="347"/>
      <c r="T148" s="235"/>
      <c r="U148" s="252"/>
      <c r="V148" s="253"/>
      <c r="W148" s="253"/>
      <c r="X148" s="252"/>
    </row>
    <row r="149" spans="2:24" ht="38.25" customHeight="1">
      <c r="B149" s="346"/>
      <c r="C149" s="349" t="s">
        <v>398</v>
      </c>
      <c r="D149" s="560" t="s">
        <v>399</v>
      </c>
      <c r="E149" s="236" t="s">
        <v>400</v>
      </c>
      <c r="F149" s="282" t="s">
        <v>401</v>
      </c>
      <c r="G149" s="347"/>
      <c r="T149" s="235"/>
      <c r="U149" s="252"/>
      <c r="V149" s="253"/>
      <c r="W149" s="253"/>
      <c r="X149" s="252"/>
    </row>
    <row r="150" spans="2:24" ht="36.75" customHeight="1">
      <c r="B150" s="346"/>
      <c r="C150" s="349" t="s">
        <v>402</v>
      </c>
      <c r="D150" s="560" t="s">
        <v>403</v>
      </c>
      <c r="E150" s="236" t="s">
        <v>404</v>
      </c>
      <c r="F150" s="282" t="s">
        <v>401</v>
      </c>
      <c r="G150" s="347"/>
      <c r="T150" s="235"/>
      <c r="U150" s="252"/>
      <c r="V150" s="253"/>
      <c r="W150" s="253"/>
      <c r="X150" s="252"/>
    </row>
    <row r="151" spans="2:24" ht="57" customHeight="1">
      <c r="B151" s="344"/>
      <c r="C151" s="350" t="s">
        <v>405</v>
      </c>
      <c r="D151" s="561" t="s">
        <v>406</v>
      </c>
      <c r="E151" s="2" t="s">
        <v>407</v>
      </c>
      <c r="F151" s="3" t="s">
        <v>408</v>
      </c>
      <c r="T151" s="235"/>
      <c r="U151" s="252"/>
      <c r="V151" s="253"/>
      <c r="W151" s="253"/>
      <c r="X151" s="252"/>
    </row>
    <row r="152" spans="2:24" ht="60.75" customHeight="1">
      <c r="B152" s="344"/>
      <c r="C152" s="254" t="s">
        <v>409</v>
      </c>
      <c r="D152" s="560" t="s">
        <v>129</v>
      </c>
      <c r="E152" s="236" t="s">
        <v>410</v>
      </c>
      <c r="F152" s="261" t="s">
        <v>360</v>
      </c>
      <c r="T152" s="235"/>
      <c r="U152" s="252"/>
      <c r="V152" s="253"/>
      <c r="W152" s="253"/>
      <c r="X152" s="252"/>
    </row>
  </sheetData>
  <mergeCells count="12">
    <mergeCell ref="B126:F126"/>
    <mergeCell ref="B124:F124"/>
    <mergeCell ref="B125:F125"/>
    <mergeCell ref="B103:F103"/>
    <mergeCell ref="B112:F112"/>
    <mergeCell ref="B91:F91"/>
    <mergeCell ref="C13:F13"/>
    <mergeCell ref="C9:F9"/>
    <mergeCell ref="B17:F17"/>
    <mergeCell ref="B44:F44"/>
    <mergeCell ref="B51:F51"/>
    <mergeCell ref="B56:F56"/>
  </mergeCells>
  <hyperlinks>
    <hyperlink ref="C27" location="Google_Sheet_Link_967414016" display="Tier" xr:uid="{00000000-0004-0000-0000-000000000000}"/>
  </hyperlink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BL39"/>
  <sheetViews>
    <sheetView workbookViewId="0"/>
  </sheetViews>
  <sheetFormatPr defaultColWidth="0" defaultRowHeight="15" customHeight="1" zeroHeight="1" outlineLevelRow="1" outlineLevelCol="1"/>
  <cols>
    <col min="1" max="7" width="15.75" style="32" customWidth="1"/>
    <col min="8" max="8" width="18.25" style="32" customWidth="1"/>
    <col min="9" max="11" width="15.75" style="32" customWidth="1"/>
    <col min="12" max="12" width="17.75" style="32" customWidth="1"/>
    <col min="13" max="15" width="6.75" style="32" hidden="1" customWidth="1" outlineLevel="1"/>
    <col min="16" max="16" width="7.125" style="32" hidden="1" customWidth="1" outlineLevel="1"/>
    <col min="17" max="32" width="6.75" style="32" hidden="1" customWidth="1" outlineLevel="1"/>
    <col min="33" max="33" width="15.75" style="32" customWidth="1" collapsed="1"/>
    <col min="34" max="53" width="15.75" style="32" customWidth="1"/>
    <col min="54" max="54" width="2.25" style="32" customWidth="1"/>
    <col min="55" max="16384" width="11.25" style="32" hidden="1"/>
  </cols>
  <sheetData>
    <row r="1" spans="1:64" ht="15" customHeight="1">
      <c r="A1" s="99"/>
      <c r="B1" s="99"/>
      <c r="C1" s="99"/>
      <c r="D1" s="99"/>
      <c r="E1" s="99"/>
      <c r="F1" s="99"/>
      <c r="G1" s="99"/>
      <c r="H1" s="95"/>
      <c r="I1" s="95"/>
      <c r="J1" s="95"/>
      <c r="K1" s="95"/>
      <c r="L1" s="266"/>
      <c r="M1" s="99"/>
      <c r="N1" s="266"/>
      <c r="O1" s="266"/>
      <c r="P1" s="99"/>
      <c r="Q1" s="99"/>
      <c r="R1" s="99"/>
      <c r="S1" s="99"/>
      <c r="T1" s="99"/>
      <c r="U1" s="99"/>
      <c r="V1" s="99"/>
      <c r="W1" s="99"/>
      <c r="X1" s="99"/>
      <c r="Y1" s="99"/>
      <c r="Z1" s="99"/>
      <c r="AA1" s="99"/>
      <c r="AB1" s="99"/>
      <c r="AC1" s="99"/>
      <c r="AD1" s="99"/>
      <c r="AE1" s="99"/>
      <c r="AF1" s="99"/>
      <c r="AG1" s="99"/>
      <c r="AH1" s="99"/>
      <c r="AI1" s="99"/>
      <c r="AJ1" s="99"/>
      <c r="AK1" s="99"/>
      <c r="AL1" s="99"/>
      <c r="AM1" s="99"/>
      <c r="AN1" s="99"/>
      <c r="AO1" s="301"/>
      <c r="AP1" s="99"/>
      <c r="AQ1" s="99"/>
      <c r="AR1" s="99"/>
      <c r="AS1" s="99"/>
      <c r="AT1" s="99"/>
      <c r="AU1" s="99"/>
      <c r="AV1" s="99"/>
      <c r="AW1" s="99"/>
      <c r="AX1" s="99"/>
      <c r="AY1" s="99"/>
      <c r="AZ1" s="99"/>
      <c r="BA1" s="99"/>
      <c r="BB1" s="96"/>
    </row>
    <row r="2" spans="1:64" ht="15.75">
      <c r="A2" s="572" t="s">
        <v>411</v>
      </c>
      <c r="B2" s="767"/>
      <c r="C2" s="767"/>
      <c r="D2" s="767"/>
      <c r="E2" s="767"/>
      <c r="F2" s="767"/>
      <c r="G2" s="767"/>
      <c r="H2" s="96"/>
      <c r="I2" s="96"/>
      <c r="J2" s="96"/>
      <c r="K2" s="96"/>
      <c r="L2" s="267"/>
      <c r="M2" s="96"/>
      <c r="N2" s="268"/>
      <c r="O2" s="267"/>
      <c r="P2" s="96"/>
      <c r="Q2" s="96"/>
      <c r="R2" s="96"/>
      <c r="S2" s="96"/>
      <c r="T2" s="99"/>
      <c r="U2" s="99"/>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row>
    <row r="3" spans="1:64" ht="15.75">
      <c r="A3" s="572" t="s">
        <v>1</v>
      </c>
      <c r="B3" s="767"/>
      <c r="C3" s="767"/>
      <c r="D3" s="767"/>
      <c r="E3" s="767"/>
      <c r="F3" s="767"/>
      <c r="G3" s="767"/>
      <c r="H3" s="96"/>
      <c r="I3" s="96"/>
      <c r="J3" s="96"/>
      <c r="K3" s="96"/>
      <c r="L3" s="96"/>
      <c r="M3" s="267"/>
      <c r="N3" s="96"/>
      <c r="O3" s="96"/>
      <c r="P3" s="267"/>
      <c r="Q3" s="96"/>
      <c r="R3" s="96"/>
      <c r="S3" s="96"/>
      <c r="T3" s="96"/>
      <c r="U3" s="96"/>
      <c r="V3" s="96"/>
      <c r="W3" s="96"/>
      <c r="X3" s="96"/>
      <c r="Y3" s="96"/>
      <c r="Z3" s="96"/>
      <c r="AA3" s="96"/>
      <c r="AB3" s="96"/>
      <c r="AC3" s="96"/>
      <c r="AD3" s="96"/>
      <c r="AE3" s="96"/>
      <c r="AF3" s="96"/>
      <c r="AG3" s="96"/>
      <c r="AH3" s="96"/>
      <c r="AI3" s="96"/>
      <c r="AJ3" s="96"/>
      <c r="AK3" s="267"/>
      <c r="AL3" s="96"/>
      <c r="AM3" s="96"/>
      <c r="AN3" s="96"/>
      <c r="AO3" s="96"/>
      <c r="AP3" s="96"/>
      <c r="AQ3" s="96"/>
      <c r="AR3" s="96"/>
      <c r="AS3" s="96"/>
      <c r="AT3" s="96"/>
      <c r="AU3" s="96"/>
      <c r="AV3" s="96"/>
      <c r="AW3" s="96"/>
      <c r="AX3" s="96"/>
      <c r="AY3" s="96"/>
      <c r="AZ3" s="96"/>
      <c r="BA3" s="96"/>
      <c r="BB3" s="96"/>
    </row>
    <row r="4" spans="1:64" ht="15.75">
      <c r="A4" s="572" t="s">
        <v>412</v>
      </c>
      <c r="B4" s="767"/>
      <c r="C4" s="767"/>
      <c r="D4" s="767"/>
      <c r="E4" s="767"/>
      <c r="F4" s="767"/>
      <c r="G4" s="767"/>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row>
    <row r="5" spans="1:64" ht="15.75">
      <c r="A5" s="99"/>
      <c r="B5" s="99"/>
      <c r="C5" s="99"/>
      <c r="D5" s="99"/>
      <c r="E5" s="99"/>
      <c r="F5" s="99"/>
      <c r="G5" s="99"/>
      <c r="H5" s="96"/>
      <c r="I5" s="96"/>
      <c r="J5" s="96"/>
      <c r="K5" s="96"/>
      <c r="L5" s="99"/>
      <c r="M5" s="573" t="s">
        <v>5</v>
      </c>
      <c r="N5" s="767"/>
      <c r="O5" s="767"/>
      <c r="P5" s="767"/>
      <c r="Q5" s="767"/>
      <c r="R5" s="767"/>
      <c r="S5" s="767"/>
      <c r="T5" s="767"/>
      <c r="U5" s="767"/>
      <c r="V5" s="767"/>
      <c r="W5" s="767"/>
      <c r="X5" s="767"/>
      <c r="Y5" s="767"/>
      <c r="Z5" s="767"/>
      <c r="AA5" s="767"/>
      <c r="AB5" s="767"/>
      <c r="AC5" s="767"/>
      <c r="AD5" s="767"/>
      <c r="AE5" s="767"/>
      <c r="AF5" s="767"/>
      <c r="AG5" s="96"/>
      <c r="AH5" s="96"/>
      <c r="AI5" s="33"/>
      <c r="AJ5" s="33"/>
      <c r="AK5" s="33"/>
      <c r="AL5" s="33"/>
      <c r="AM5" s="33"/>
      <c r="AN5" s="33"/>
      <c r="AO5" s="96"/>
      <c r="AP5" s="99"/>
      <c r="AQ5" s="99"/>
      <c r="AR5" s="99"/>
      <c r="AS5" s="99"/>
      <c r="AT5" s="99"/>
      <c r="AU5" s="99"/>
      <c r="AV5" s="99"/>
      <c r="AW5" s="99"/>
      <c r="AX5" s="99"/>
      <c r="AY5" s="99"/>
      <c r="AZ5" s="99"/>
      <c r="BA5" s="99"/>
      <c r="BB5" s="96"/>
    </row>
    <row r="6" spans="1:64" ht="15.75">
      <c r="A6" s="610" t="s">
        <v>8</v>
      </c>
      <c r="B6" s="611" t="s">
        <v>9</v>
      </c>
      <c r="C6" s="613" t="s">
        <v>10</v>
      </c>
      <c r="D6" s="778"/>
      <c r="E6" s="778"/>
      <c r="F6" s="778"/>
      <c r="G6" s="779"/>
      <c r="H6" s="611" t="s">
        <v>11</v>
      </c>
      <c r="I6" s="623" t="s">
        <v>365</v>
      </c>
      <c r="J6" s="624" t="s">
        <v>413</v>
      </c>
      <c r="K6" s="630" t="s">
        <v>110</v>
      </c>
      <c r="L6" s="624" t="s">
        <v>13</v>
      </c>
      <c r="M6" s="629" t="s">
        <v>14</v>
      </c>
      <c r="N6" s="780"/>
      <c r="O6" s="780"/>
      <c r="P6" s="780"/>
      <c r="Q6" s="780"/>
      <c r="R6" s="780"/>
      <c r="S6" s="780"/>
      <c r="T6" s="780"/>
      <c r="U6" s="631" t="s">
        <v>14</v>
      </c>
      <c r="V6" s="780"/>
      <c r="W6" s="780"/>
      <c r="X6" s="780"/>
      <c r="Y6" s="780"/>
      <c r="Z6" s="780"/>
      <c r="AA6" s="780"/>
      <c r="AB6" s="780"/>
      <c r="AC6" s="780"/>
      <c r="AD6" s="780"/>
      <c r="AE6" s="780"/>
      <c r="AF6" s="781"/>
      <c r="AG6" s="603" t="s">
        <v>15</v>
      </c>
      <c r="AH6" s="780"/>
      <c r="AI6" s="780"/>
      <c r="AJ6" s="780"/>
      <c r="AK6" s="780"/>
      <c r="AL6" s="780"/>
      <c r="AM6" s="780"/>
      <c r="AN6" s="780"/>
      <c r="AO6" s="605" t="s">
        <v>15</v>
      </c>
      <c r="AP6" s="780"/>
      <c r="AQ6" s="780"/>
      <c r="AR6" s="780"/>
      <c r="AS6" s="780"/>
      <c r="AT6" s="780"/>
      <c r="AU6" s="605" t="s">
        <v>15</v>
      </c>
      <c r="AV6" s="780"/>
      <c r="AW6" s="780"/>
      <c r="AX6" s="780"/>
      <c r="AY6" s="780"/>
      <c r="AZ6" s="780"/>
      <c r="BA6" s="782"/>
      <c r="BB6" s="96"/>
    </row>
    <row r="7" spans="1:64" ht="15.75">
      <c r="A7" s="783"/>
      <c r="B7" s="784"/>
      <c r="C7" s="612" t="s">
        <v>21</v>
      </c>
      <c r="D7" s="614" t="s">
        <v>22</v>
      </c>
      <c r="E7" s="785"/>
      <c r="F7" s="615" t="s">
        <v>23</v>
      </c>
      <c r="G7" s="785"/>
      <c r="H7" s="784"/>
      <c r="I7" s="784"/>
      <c r="J7" s="786"/>
      <c r="K7" s="786"/>
      <c r="L7" s="786"/>
      <c r="M7" s="618" t="s">
        <v>414</v>
      </c>
      <c r="N7" s="787"/>
      <c r="O7" s="787"/>
      <c r="P7" s="787"/>
      <c r="Q7" s="787"/>
      <c r="R7" s="787"/>
      <c r="S7" s="787"/>
      <c r="T7" s="787"/>
      <c r="U7" s="622" t="s">
        <v>415</v>
      </c>
      <c r="V7" s="787"/>
      <c r="W7" s="787"/>
      <c r="X7" s="787"/>
      <c r="Y7" s="787"/>
      <c r="Z7" s="787"/>
      <c r="AA7" s="787"/>
      <c r="AB7" s="787"/>
      <c r="AC7" s="787"/>
      <c r="AD7" s="787"/>
      <c r="AE7" s="787"/>
      <c r="AF7" s="787"/>
      <c r="AG7" s="604" t="str">
        <f>M7</f>
        <v>Pre-CREATE incentives</v>
      </c>
      <c r="AH7" s="787"/>
      <c r="AI7" s="787"/>
      <c r="AJ7" s="787"/>
      <c r="AK7" s="787"/>
      <c r="AL7" s="787"/>
      <c r="AM7" s="787"/>
      <c r="AN7" s="787"/>
      <c r="AO7" s="626" t="str">
        <f>U7</f>
        <v>CREATE incentives</v>
      </c>
      <c r="AP7" s="787"/>
      <c r="AQ7" s="787"/>
      <c r="AR7" s="787"/>
      <c r="AS7" s="787"/>
      <c r="AT7" s="787"/>
      <c r="AU7" s="609" t="str">
        <f>U7</f>
        <v>CREATE incentives</v>
      </c>
      <c r="AV7" s="787"/>
      <c r="AW7" s="787"/>
      <c r="AX7" s="787"/>
      <c r="AY7" s="787"/>
      <c r="AZ7" s="788"/>
      <c r="BA7" s="625" t="s">
        <v>31</v>
      </c>
      <c r="BB7" s="96"/>
    </row>
    <row r="8" spans="1:64" ht="15.75">
      <c r="A8" s="783"/>
      <c r="B8" s="784"/>
      <c r="C8" s="784"/>
      <c r="D8" s="616" t="s">
        <v>37</v>
      </c>
      <c r="E8" s="616" t="s">
        <v>38</v>
      </c>
      <c r="F8" s="617" t="str">
        <f>D8</f>
        <v>No.</v>
      </c>
      <c r="G8" s="617" t="str">
        <f>E8</f>
        <v>Date issued</v>
      </c>
      <c r="H8" s="784"/>
      <c r="I8" s="784"/>
      <c r="J8" s="786"/>
      <c r="K8" s="786"/>
      <c r="L8" s="786"/>
      <c r="M8" s="618" t="s">
        <v>26</v>
      </c>
      <c r="N8" s="788"/>
      <c r="O8" s="619" t="s">
        <v>416</v>
      </c>
      <c r="P8" s="788"/>
      <c r="Q8" s="618" t="s">
        <v>417</v>
      </c>
      <c r="R8" s="788"/>
      <c r="S8" s="619" t="s">
        <v>27</v>
      </c>
      <c r="T8" s="788"/>
      <c r="U8" s="622" t="str">
        <f>M8</f>
        <v>ITH</v>
      </c>
      <c r="V8" s="788"/>
      <c r="W8" s="619" t="s">
        <v>418</v>
      </c>
      <c r="X8" s="788"/>
      <c r="Y8" s="622" t="s">
        <v>419</v>
      </c>
      <c r="Z8" s="788"/>
      <c r="AA8" s="619" t="s">
        <v>420</v>
      </c>
      <c r="AB8" s="788"/>
      <c r="AC8" s="622" t="str">
        <f>Q8</f>
        <v>VAT</v>
      </c>
      <c r="AD8" s="788"/>
      <c r="AE8" s="619" t="str">
        <f>S8</f>
        <v>Duty</v>
      </c>
      <c r="AF8" s="788"/>
      <c r="AG8" s="633" t="s">
        <v>28</v>
      </c>
      <c r="AH8" s="789"/>
      <c r="AI8" s="634" t="s">
        <v>421</v>
      </c>
      <c r="AJ8" s="789"/>
      <c r="AK8" s="633" t="s">
        <v>422</v>
      </c>
      <c r="AL8" s="789"/>
      <c r="AM8" s="634" t="s">
        <v>29</v>
      </c>
      <c r="AN8" s="789"/>
      <c r="AO8" s="627" t="s">
        <v>28</v>
      </c>
      <c r="AP8" s="788"/>
      <c r="AQ8" s="628" t="s">
        <v>423</v>
      </c>
      <c r="AR8" s="788"/>
      <c r="AS8" s="627" t="s">
        <v>185</v>
      </c>
      <c r="AT8" s="788"/>
      <c r="AU8" s="628" t="s">
        <v>424</v>
      </c>
      <c r="AV8" s="788"/>
      <c r="AW8" s="627" t="s">
        <v>425</v>
      </c>
      <c r="AX8" s="788"/>
      <c r="AY8" s="628" t="s">
        <v>426</v>
      </c>
      <c r="AZ8" s="788"/>
      <c r="BA8" s="790"/>
      <c r="BB8" s="96"/>
    </row>
    <row r="9" spans="1:64" ht="15" customHeight="1">
      <c r="A9" s="783"/>
      <c r="B9" s="784"/>
      <c r="C9" s="784"/>
      <c r="D9" s="784"/>
      <c r="E9" s="784"/>
      <c r="F9" s="784"/>
      <c r="G9" s="784"/>
      <c r="H9" s="784"/>
      <c r="I9" s="784"/>
      <c r="J9" s="786"/>
      <c r="K9" s="786"/>
      <c r="L9" s="786"/>
      <c r="M9" s="620" t="s">
        <v>39</v>
      </c>
      <c r="N9" s="620" t="s">
        <v>40</v>
      </c>
      <c r="O9" s="621" t="str">
        <f>M9</f>
        <v>Total</v>
      </c>
      <c r="P9" s="621" t="str">
        <f>N9</f>
        <v>Unused</v>
      </c>
      <c r="Q9" s="620" t="str">
        <f>M9</f>
        <v>Total</v>
      </c>
      <c r="R9" s="620" t="str">
        <f>N9</f>
        <v>Unused</v>
      </c>
      <c r="S9" s="621" t="str">
        <f>M9</f>
        <v>Total</v>
      </c>
      <c r="T9" s="621" t="str">
        <f>N9</f>
        <v>Unused</v>
      </c>
      <c r="U9" s="632" t="str">
        <f>M9</f>
        <v>Total</v>
      </c>
      <c r="V9" s="632" t="str">
        <f>N9</f>
        <v>Unused</v>
      </c>
      <c r="W9" s="621" t="str">
        <f>M9</f>
        <v>Total</v>
      </c>
      <c r="X9" s="621" t="str">
        <f>N9</f>
        <v>Unused</v>
      </c>
      <c r="Y9" s="632" t="str">
        <f>M9</f>
        <v>Total</v>
      </c>
      <c r="Z9" s="632" t="str">
        <f>N9</f>
        <v>Unused</v>
      </c>
      <c r="AA9" s="621" t="str">
        <f>M9</f>
        <v>Total</v>
      </c>
      <c r="AB9" s="621" t="str">
        <f>N9</f>
        <v>Unused</v>
      </c>
      <c r="AC9" s="632" t="str">
        <f>M9</f>
        <v>Total</v>
      </c>
      <c r="AD9" s="632" t="str">
        <f>N9</f>
        <v>Unused</v>
      </c>
      <c r="AE9" s="621" t="str">
        <f>M9</f>
        <v>Total</v>
      </c>
      <c r="AF9" s="621" t="str">
        <f>N9</f>
        <v>Unused</v>
      </c>
      <c r="AG9" s="608" t="s">
        <v>41</v>
      </c>
      <c r="AH9" s="608" t="s">
        <v>42</v>
      </c>
      <c r="AI9" s="606" t="s">
        <v>41</v>
      </c>
      <c r="AJ9" s="606" t="s">
        <v>42</v>
      </c>
      <c r="AK9" s="608" t="s">
        <v>41</v>
      </c>
      <c r="AL9" s="608" t="s">
        <v>42</v>
      </c>
      <c r="AM9" s="606" t="s">
        <v>41</v>
      </c>
      <c r="AN9" s="606" t="s">
        <v>42</v>
      </c>
      <c r="AO9" s="607" t="s">
        <v>41</v>
      </c>
      <c r="AP9" s="607" t="s">
        <v>42</v>
      </c>
      <c r="AQ9" s="606" t="s">
        <v>41</v>
      </c>
      <c r="AR9" s="606" t="s">
        <v>42</v>
      </c>
      <c r="AS9" s="607" t="s">
        <v>41</v>
      </c>
      <c r="AT9" s="607" t="s">
        <v>42</v>
      </c>
      <c r="AU9" s="606" t="s">
        <v>41</v>
      </c>
      <c r="AV9" s="606" t="s">
        <v>42</v>
      </c>
      <c r="AW9" s="607" t="s">
        <v>41</v>
      </c>
      <c r="AX9" s="607" t="s">
        <v>42</v>
      </c>
      <c r="AY9" s="606" t="s">
        <v>41</v>
      </c>
      <c r="AZ9" s="606" t="s">
        <v>42</v>
      </c>
      <c r="BA9" s="790"/>
      <c r="BB9" s="96"/>
    </row>
    <row r="10" spans="1:64" ht="15" customHeight="1">
      <c r="A10" s="791"/>
      <c r="B10" s="792"/>
      <c r="C10" s="792"/>
      <c r="D10" s="784"/>
      <c r="E10" s="784"/>
      <c r="F10" s="784"/>
      <c r="G10" s="784"/>
      <c r="H10" s="792"/>
      <c r="I10" s="792"/>
      <c r="J10" s="793"/>
      <c r="K10" s="793"/>
      <c r="L10" s="786"/>
      <c r="M10" s="786"/>
      <c r="N10" s="786"/>
      <c r="O10" s="786"/>
      <c r="P10" s="786"/>
      <c r="Q10" s="786"/>
      <c r="R10" s="786"/>
      <c r="S10" s="786"/>
      <c r="T10" s="786"/>
      <c r="U10" s="786"/>
      <c r="V10" s="786"/>
      <c r="W10" s="786"/>
      <c r="X10" s="786"/>
      <c r="Y10" s="786"/>
      <c r="Z10" s="786"/>
      <c r="AA10" s="786"/>
      <c r="AB10" s="786"/>
      <c r="AC10" s="786"/>
      <c r="AD10" s="786"/>
      <c r="AE10" s="786"/>
      <c r="AF10" s="786"/>
      <c r="AG10" s="793"/>
      <c r="AH10" s="793"/>
      <c r="AI10" s="786"/>
      <c r="AJ10" s="786"/>
      <c r="AK10" s="786"/>
      <c r="AL10" s="786"/>
      <c r="AM10" s="786"/>
      <c r="AN10" s="786"/>
      <c r="AO10" s="786"/>
      <c r="AP10" s="786"/>
      <c r="AQ10" s="786"/>
      <c r="AR10" s="786"/>
      <c r="AS10" s="786"/>
      <c r="AT10" s="786"/>
      <c r="AU10" s="786"/>
      <c r="AV10" s="786"/>
      <c r="AW10" s="786"/>
      <c r="AX10" s="786"/>
      <c r="AY10" s="786"/>
      <c r="AZ10" s="786"/>
      <c r="BA10" s="794"/>
      <c r="BB10" s="96"/>
    </row>
    <row r="11" spans="1:64" ht="38.25">
      <c r="A11" s="225" t="s">
        <v>43</v>
      </c>
      <c r="B11" s="34"/>
      <c r="C11" s="35"/>
      <c r="D11" s="36"/>
      <c r="E11" s="36" t="s">
        <v>44</v>
      </c>
      <c r="F11" s="37"/>
      <c r="G11" s="37" t="str">
        <f>E11</f>
        <v>MM/DD/YYYY</v>
      </c>
      <c r="H11" s="34"/>
      <c r="I11" s="35" t="s">
        <v>427</v>
      </c>
      <c r="J11" s="67" t="s">
        <v>47</v>
      </c>
      <c r="K11" s="10"/>
      <c r="L11" s="79" t="str">
        <f>E11</f>
        <v>MM/DD/YYYY</v>
      </c>
      <c r="M11" s="10" t="str">
        <f>CONCATENATE(
IF(MID(AG12,3,1)=")",MID(AG12,2,1),MID(AG12,2,2)),",",
IF(MID(AH12,3,1)=")",MID(AH12,2,1),MID(AH12,2,2))
)</f>
        <v>AG,AH</v>
      </c>
      <c r="N11" s="10" t="str">
        <f>CONCATENATE(
IF(MID($L$12,3,1)=")",MID($L$12,2,1),MID($L$12,2,2)),",",
IF(MID(AH12,3,1)=")",MID(AH12,2,1),MID(AH12,2,2))
)</f>
        <v>L,AH</v>
      </c>
      <c r="O11" s="80" t="str">
        <f>CONCATENATE(
IF(MID(AI12,3,1)=")",MID(AI12,2,1),MID(AI12,2,2)),",",CHAR(10),"transitory",CHAR(10),"duration"
)</f>
        <v>AI,
transitory
duration</v>
      </c>
      <c r="P11" s="80" t="str">
        <f>CONCATENATE(
IF(MID($L$12,3,1)=")",MID($L$12,2,1),MID($L$12,2,2)),",",
IF(MID(AI12,3,1)=")",MID(AI12,2,1),MID(AI12,2,2))
)</f>
        <v>L,AI</v>
      </c>
      <c r="Q11" s="10" t="str">
        <f>CONCATENATE(
IF(MID(AK12,3,1)=")",MID(AK12,2,1),MID(AK12,2,2)),",",
IF(MID(AL12,3,1)=")",MID(AL12,2,1),MID(AL12,2,2))
)</f>
        <v>AK,AL</v>
      </c>
      <c r="R11" s="10" t="str">
        <f>CONCATENATE(
IF(MID($L$12,3,1)=")",MID($L$12,2,1),MID($L$12,2,2)),",",
IF(MID(AL12,3,1)=")",MID(AL12,2,1),MID(AL12,2,2))
)</f>
        <v>L,AL</v>
      </c>
      <c r="S11" s="80" t="str">
        <f>CONCATENATE(
IF(MID(AM12,3,1)=")",MID(AM12,2,1),MID(AM12,2,2)),",",
IF(MID(AN12,3,1)=")",MID(AN12,2,1),MID(AN12,2,2))
)</f>
        <v>AM,AN</v>
      </c>
      <c r="T11" s="80" t="str">
        <f>CONCATENATE(
IF(MID($L$12,3,1)=")",MID($L$12,2,1),MID($L$12,2,2)),",",
IF(MID(AN12,3,1)=")",MID(AN12,2,1),MID(AN12,2,2))
)</f>
        <v>L,AN</v>
      </c>
      <c r="U11" s="81" t="str">
        <f>CONCATENATE(
IF(MID(AO12,3,1)=")",MID(AO12,2,1),MID(AO12,2,2)),",",
IF(MID(AP12,3,1)=")",MID(AP12,2,1),MID(AP12,2,2))
)</f>
        <v>AO,AP</v>
      </c>
      <c r="V11" s="81" t="str">
        <f>CONCATENATE(
IF(MID($L$12,3,1)=")",MID($L$12,2,1),MID($L$12,2,2)),",",
IF(MID(AP12,3,1)=")",MID(AP12,2,1),MID(AP12,2,2))
)</f>
        <v>L,AP</v>
      </c>
      <c r="W11" s="80" t="str">
        <f>CONCATENATE(
IF(MID(AQ12,3,1)=")",MID(AQ12,2,1),MID(AQ12,2,2)),",",
IF(MID(AR12,3,1)=")",MID(AR12,2,1),MID(AR12,2,2))
)</f>
        <v>AQ,AR</v>
      </c>
      <c r="X11" s="80" t="str">
        <f>CONCATENATE(
IF(MID($L$12,3,1)=")",MID($L$12,2,1),MID($L$12,2,2)),",",
IF(MID(AR12,3,1)=")",MID(AR12,2,1),MID(AR12,2,2))
)</f>
        <v>L,AR</v>
      </c>
      <c r="Y11" s="81" t="str">
        <f>CONCATENATE(
IF(MID(AS12,3,1)=")",MID(AS12,2,1),MID(AS12,2,2)),",",
IF(MID(AT12,3,1)=")",MID(AT12,2,1),MID(AT12,2,2))
)</f>
        <v>AS,AT</v>
      </c>
      <c r="Z11" s="81" t="str">
        <f>CONCATENATE(
IF(MID($L$12,3,1)=")",MID($L$12,2,1),MID($L$12,2,2)),",",
IF(MID(AT12,3,1)=")",MID(AT12,2,1),MID(AT12,2,2))
)</f>
        <v>L,AT</v>
      </c>
      <c r="AA11" s="80" t="str">
        <f>CONCATENATE(
IF(MID(AU12,3,1)=")",MID(AU12,2,1),MID(AU12,2,2)),",",
IF(MID(AV12,3,1)=")",MID(AV12,2,1),MID(AV12,2,2))
)</f>
        <v>AU,AV</v>
      </c>
      <c r="AB11" s="80" t="str">
        <f>CONCATENATE(
IF(MID($L$12,3,1)=")",MID($L$12,2,1),MID($L$12,2,2)),",",
IF(MID(AV12,3,1)=")",MID(AV12,2,1),MID(AV12,2,2))
)</f>
        <v>L,AV</v>
      </c>
      <c r="AC11" s="81" t="str">
        <f>CONCATENATE(
IF(MID(AW12,3,1)=")",MID(AW12,2,1),MID(AW12,2,2)),",",
IF(MID(AX12,3,1)=")",MID(AX12,2,1),MID(AX12,2,2))
)</f>
        <v>AW,AX</v>
      </c>
      <c r="AD11" s="81" t="str">
        <f>CONCATENATE(
IF(MID($L$12,3,1)=")",MID($L$12,2,1),MID($L$12,2,2)),",",
IF(MID(AX12,3,1)=")",MID(AX12,2,1),MID(AX12,2,2))
)</f>
        <v>L,AX</v>
      </c>
      <c r="AE11" s="80" t="str">
        <f>CONCATENATE(
IF(MID(AY12,3,1)=")",MID(AY12,2,1),MID(AY12,2,2)),",",
IF(MID(AZ12,3,1)=")",MID(AZ12,2,1),MID(AZ12,2,2))
)</f>
        <v>AY,AZ</v>
      </c>
      <c r="AF11" s="80" t="str">
        <f>CONCATENATE(
IF(MID($L$12,3,1)=")",MID($L$12,2,1),MID($L$12,2,2)),",",
IF(MID(AZ12,3,1)=")",MID(AZ12,2,1),MID(AZ12,2,2))
)</f>
        <v>L,AZ</v>
      </c>
      <c r="AG11" s="230" t="s">
        <v>48</v>
      </c>
      <c r="AH11" s="230" t="s">
        <v>48</v>
      </c>
      <c r="AI11" s="82" t="s">
        <v>48</v>
      </c>
      <c r="AJ11" s="82" t="str">
        <f>AH11</f>
        <v>MM/DD/YYYY
or N/A, if not applicable</v>
      </c>
      <c r="AK11" s="67" t="str">
        <f>AL11</f>
        <v>MM/DD/YYYY</v>
      </c>
      <c r="AL11" s="67" t="str">
        <f>AM11</f>
        <v>MM/DD/YYYY</v>
      </c>
      <c r="AM11" s="74" t="str">
        <f>G11</f>
        <v>MM/DD/YYYY</v>
      </c>
      <c r="AN11" s="74" t="str">
        <f>AM11</f>
        <v>MM/DD/YYYY</v>
      </c>
      <c r="AO11" s="76" t="str">
        <f>AM11</f>
        <v>MM/DD/YYYY</v>
      </c>
      <c r="AP11" s="76" t="str">
        <f>AN11</f>
        <v>MM/DD/YYYY</v>
      </c>
      <c r="AQ11" s="74" t="str">
        <f>E11</f>
        <v>MM/DD/YYYY</v>
      </c>
      <c r="AR11" s="74" t="str">
        <f>E11</f>
        <v>MM/DD/YYYY</v>
      </c>
      <c r="AS11" s="76" t="str">
        <f>E11</f>
        <v>MM/DD/YYYY</v>
      </c>
      <c r="AT11" s="76" t="str">
        <f>E11</f>
        <v>MM/DD/YYYY</v>
      </c>
      <c r="AU11" s="74" t="str">
        <f>E11</f>
        <v>MM/DD/YYYY</v>
      </c>
      <c r="AV11" s="74" t="str">
        <f>E11</f>
        <v>MM/DD/YYYY</v>
      </c>
      <c r="AW11" s="76" t="str">
        <f>E11</f>
        <v>MM/DD/YYYY</v>
      </c>
      <c r="AX11" s="76" t="str">
        <f>E11</f>
        <v>MM/DD/YYYY</v>
      </c>
      <c r="AY11" s="74" t="str">
        <f>E11</f>
        <v>MM/DD/YYYY</v>
      </c>
      <c r="AZ11" s="74" t="str">
        <f>E11</f>
        <v>MM/DD/YYYY</v>
      </c>
      <c r="BA11" s="231" t="s">
        <v>428</v>
      </c>
      <c r="BB11" s="96"/>
    </row>
    <row r="12" spans="1:64" ht="15.75">
      <c r="A12" s="227" t="str">
        <f t="shared" ref="A12:BA12" si="0">CONCATENATE("(",MID(ADDRESS(ROW(),COLUMN()),2,SEARCH("$",ADDRESS(ROW(),COLUMN()),2)-2),")")</f>
        <v>(A)</v>
      </c>
      <c r="B12" s="38" t="str">
        <f t="shared" si="0"/>
        <v>(B)</v>
      </c>
      <c r="C12" s="39" t="str">
        <f t="shared" si="0"/>
        <v>(C)</v>
      </c>
      <c r="D12" s="40" t="str">
        <f t="shared" si="0"/>
        <v>(D)</v>
      </c>
      <c r="E12" s="40" t="str">
        <f t="shared" si="0"/>
        <v>(E)</v>
      </c>
      <c r="F12" s="41" t="str">
        <f t="shared" si="0"/>
        <v>(F)</v>
      </c>
      <c r="G12" s="41" t="str">
        <f t="shared" si="0"/>
        <v>(G)</v>
      </c>
      <c r="H12" s="38" t="str">
        <f t="shared" si="0"/>
        <v>(H)</v>
      </c>
      <c r="I12" s="39" t="str">
        <f t="shared" si="0"/>
        <v>(I)</v>
      </c>
      <c r="J12" s="11" t="str">
        <f t="shared" si="0"/>
        <v>(J)</v>
      </c>
      <c r="K12" s="12" t="str">
        <f t="shared" si="0"/>
        <v>(K)</v>
      </c>
      <c r="L12" s="11" t="str">
        <f t="shared" si="0"/>
        <v>(L)</v>
      </c>
      <c r="M12" s="12" t="str">
        <f t="shared" si="0"/>
        <v>(M)</v>
      </c>
      <c r="N12" s="12" t="str">
        <f t="shared" si="0"/>
        <v>(N)</v>
      </c>
      <c r="O12" s="83" t="str">
        <f t="shared" si="0"/>
        <v>(O)</v>
      </c>
      <c r="P12" s="83" t="str">
        <f t="shared" si="0"/>
        <v>(P)</v>
      </c>
      <c r="Q12" s="12" t="str">
        <f t="shared" si="0"/>
        <v>(Q)</v>
      </c>
      <c r="R12" s="12" t="str">
        <f t="shared" si="0"/>
        <v>(R)</v>
      </c>
      <c r="S12" s="83" t="str">
        <f t="shared" si="0"/>
        <v>(S)</v>
      </c>
      <c r="T12" s="83" t="str">
        <f t="shared" si="0"/>
        <v>(T)</v>
      </c>
      <c r="U12" s="73" t="str">
        <f t="shared" si="0"/>
        <v>(U)</v>
      </c>
      <c r="V12" s="73" t="str">
        <f t="shared" si="0"/>
        <v>(V)</v>
      </c>
      <c r="W12" s="83" t="str">
        <f t="shared" si="0"/>
        <v>(W)</v>
      </c>
      <c r="X12" s="83" t="str">
        <f t="shared" si="0"/>
        <v>(X)</v>
      </c>
      <c r="Y12" s="73" t="str">
        <f t="shared" si="0"/>
        <v>(Y)</v>
      </c>
      <c r="Z12" s="73" t="str">
        <f t="shared" si="0"/>
        <v>(Z)</v>
      </c>
      <c r="AA12" s="83" t="str">
        <f t="shared" si="0"/>
        <v>(AA)</v>
      </c>
      <c r="AB12" s="83" t="str">
        <f t="shared" si="0"/>
        <v>(AB)</v>
      </c>
      <c r="AC12" s="73" t="str">
        <f t="shared" si="0"/>
        <v>(AC)</v>
      </c>
      <c r="AD12" s="73" t="str">
        <f t="shared" si="0"/>
        <v>(AD)</v>
      </c>
      <c r="AE12" s="83" t="str">
        <f t="shared" si="0"/>
        <v>(AE)</v>
      </c>
      <c r="AF12" s="83" t="str">
        <f t="shared" si="0"/>
        <v>(AF)</v>
      </c>
      <c r="AG12" s="11" t="str">
        <f t="shared" si="0"/>
        <v>(AG)</v>
      </c>
      <c r="AH12" s="11" t="str">
        <f t="shared" si="0"/>
        <v>(AH)</v>
      </c>
      <c r="AI12" s="77" t="str">
        <f t="shared" si="0"/>
        <v>(AI)</v>
      </c>
      <c r="AJ12" s="77" t="str">
        <f t="shared" si="0"/>
        <v>(AJ)</v>
      </c>
      <c r="AK12" s="11" t="str">
        <f t="shared" si="0"/>
        <v>(AK)</v>
      </c>
      <c r="AL12" s="11" t="str">
        <f t="shared" si="0"/>
        <v>(AL)</v>
      </c>
      <c r="AM12" s="77" t="str">
        <f t="shared" si="0"/>
        <v>(AM)</v>
      </c>
      <c r="AN12" s="77" t="str">
        <f t="shared" si="0"/>
        <v>(AN)</v>
      </c>
      <c r="AO12" s="72" t="str">
        <f t="shared" si="0"/>
        <v>(AO)</v>
      </c>
      <c r="AP12" s="72" t="str">
        <f t="shared" si="0"/>
        <v>(AP)</v>
      </c>
      <c r="AQ12" s="77" t="str">
        <f t="shared" si="0"/>
        <v>(AQ)</v>
      </c>
      <c r="AR12" s="77" t="str">
        <f t="shared" si="0"/>
        <v>(AR)</v>
      </c>
      <c r="AS12" s="72" t="str">
        <f t="shared" si="0"/>
        <v>(AS)</v>
      </c>
      <c r="AT12" s="72" t="str">
        <f t="shared" si="0"/>
        <v>(AT)</v>
      </c>
      <c r="AU12" s="77" t="str">
        <f t="shared" si="0"/>
        <v>(AU)</v>
      </c>
      <c r="AV12" s="77" t="str">
        <f t="shared" si="0"/>
        <v>(AV)</v>
      </c>
      <c r="AW12" s="72" t="str">
        <f t="shared" si="0"/>
        <v>(AW)</v>
      </c>
      <c r="AX12" s="72" t="str">
        <f t="shared" si="0"/>
        <v>(AX)</v>
      </c>
      <c r="AY12" s="77" t="str">
        <f t="shared" si="0"/>
        <v>(AY)</v>
      </c>
      <c r="AZ12" s="77" t="str">
        <f t="shared" si="0"/>
        <v>(AZ)</v>
      </c>
      <c r="BA12" s="194" t="str">
        <f t="shared" si="0"/>
        <v>(BA)</v>
      </c>
      <c r="BB12" s="96"/>
    </row>
    <row r="13" spans="1:64" ht="15.75" outlineLevel="1">
      <c r="A13" s="412"/>
      <c r="B13" s="413"/>
      <c r="C13" s="427"/>
      <c r="D13" s="427"/>
      <c r="E13" s="428"/>
      <c r="F13" s="427"/>
      <c r="G13" s="429"/>
      <c r="H13" s="430"/>
      <c r="I13" s="431"/>
      <c r="J13" s="431"/>
      <c r="K13" s="431"/>
      <c r="L13" s="429"/>
      <c r="M13" s="432"/>
      <c r="N13" s="432"/>
      <c r="O13" s="432"/>
      <c r="P13" s="432"/>
      <c r="Q13" s="432"/>
      <c r="R13" s="432"/>
      <c r="S13" s="432"/>
      <c r="T13" s="432"/>
      <c r="U13" s="432"/>
      <c r="V13" s="432"/>
      <c r="W13" s="432"/>
      <c r="X13" s="432"/>
      <c r="Y13" s="432"/>
      <c r="Z13" s="432"/>
      <c r="AA13" s="432"/>
      <c r="AB13" s="432"/>
      <c r="AC13" s="432"/>
      <c r="AD13" s="432"/>
      <c r="AE13" s="432"/>
      <c r="AF13" s="432"/>
      <c r="AG13" s="433"/>
      <c r="AH13" s="433"/>
      <c r="AI13" s="434"/>
      <c r="AJ13" s="434"/>
      <c r="AK13" s="433"/>
      <c r="AL13" s="433"/>
      <c r="AM13" s="433"/>
      <c r="AN13" s="433"/>
      <c r="AO13" s="431"/>
      <c r="AP13" s="431"/>
      <c r="AQ13" s="431"/>
      <c r="AR13" s="431"/>
      <c r="AS13" s="431"/>
      <c r="AT13" s="431"/>
      <c r="AU13" s="431"/>
      <c r="AV13" s="431"/>
      <c r="AW13" s="431"/>
      <c r="AX13" s="431"/>
      <c r="AY13" s="431"/>
      <c r="AZ13" s="431"/>
      <c r="BA13" s="435"/>
      <c r="BB13" s="436"/>
      <c r="BC13" s="189"/>
      <c r="BD13" s="189"/>
      <c r="BE13" s="189"/>
      <c r="BF13" s="189"/>
      <c r="BG13" s="189"/>
      <c r="BH13" s="189"/>
      <c r="BI13" s="189"/>
      <c r="BJ13" s="189"/>
      <c r="BK13" s="189"/>
      <c r="BL13" s="189"/>
    </row>
    <row r="14" spans="1:64" ht="15.75">
      <c r="A14" s="181"/>
      <c r="B14" s="182"/>
      <c r="C14" s="437"/>
      <c r="D14" s="164"/>
      <c r="E14" s="165"/>
      <c r="F14" s="164"/>
      <c r="G14" s="165"/>
      <c r="H14" s="199"/>
      <c r="I14" s="199"/>
      <c r="J14" s="199"/>
      <c r="K14" s="199"/>
      <c r="L14" s="165"/>
      <c r="M14" s="438" t="str">
        <f t="shared" ref="M14:M29" si="1">IFERROR(IF(AND(AG14="",AH14=""),"",YEARFRAC(AG14,AH14)),"")</f>
        <v/>
      </c>
      <c r="N14" s="438" t="str">
        <f>IF(AH14="","",IF($L14&lt;AG14,M14,IF($L14&gt;AH14,0,YEARFRAC($L14,AH14))))</f>
        <v/>
      </c>
      <c r="O14" s="438" t="str">
        <f t="shared" ref="O14:O29" si="2">IFERROR(IF(AND(AI14="",AJ14=""),"",YEARFRAC(AI14,AJ14)),"")</f>
        <v/>
      </c>
      <c r="P14" s="438" t="str">
        <f t="shared" ref="P14:P29" si="3">IF(AJ14="","",IF($L14&lt;AI14,O14,IF($L14&gt;AJ14,0,YEARFRAC($L14,AJ14))))</f>
        <v/>
      </c>
      <c r="Q14" s="438" t="str">
        <f t="shared" ref="Q14:Q29" si="4">IFERROR(IF(AND(AK14="",AL14=""),"",YEARFRAC(AK14,AL14)),"")</f>
        <v/>
      </c>
      <c r="R14" s="438" t="str">
        <f t="shared" ref="R14:R29" si="5">IF(AL14="","",IF($L14&lt;AK14,Q14,IF($L14&gt;AL14,0,YEARFRAC($L14,AL14))))</f>
        <v/>
      </c>
      <c r="S14" s="438" t="str">
        <f t="shared" ref="S14:S29" si="6">IFERROR(IF(AND(AM14="",AN14=""),"",YEARFRAC(AM14,AN14)),"")</f>
        <v/>
      </c>
      <c r="T14" s="438" t="str">
        <f t="shared" ref="T14:T29" si="7">IF(AN14="","",IF($L14&lt;AM14,S14,IF($L14&gt;AN14,0,YEARFRAC($L14,AN14))))</f>
        <v/>
      </c>
      <c r="U14" s="438" t="str">
        <f t="shared" ref="U14:U29" si="8">IFERROR(IF(AND(AO14="",AP14=""),"",YEARFRAC(AO14,AP14)),"")</f>
        <v/>
      </c>
      <c r="V14" s="438" t="str">
        <f t="shared" ref="V14:V29" si="9">IF(AP14="","",IF($L14&lt;AO14,U14,IF($L14&gt;AP14,0,YEARFRAC($L14,AP14))))</f>
        <v/>
      </c>
      <c r="W14" s="438" t="str">
        <f t="shared" ref="W14:W29" si="10">IFERROR(IF(AND(AQ14="",AR14=""),"",YEARFRAC(AQ14,AR14)),"")</f>
        <v/>
      </c>
      <c r="X14" s="438" t="str">
        <f t="shared" ref="X14:X29" si="11">IF(AR14="","",IF($L14&lt;AQ14,W14,IF($L14&gt;AR14,0,YEARFRAC($L14,AR14))))</f>
        <v/>
      </c>
      <c r="Y14" s="438" t="str">
        <f t="shared" ref="Y14:Y29" si="12">IFERROR(IF(AND(AS14="",AT14=""),"",YEARFRAC(AS14,AT14)),"")</f>
        <v/>
      </c>
      <c r="Z14" s="438" t="str">
        <f t="shared" ref="Z14:Z29" si="13">IF(AT14="","",IF($L14&lt;AS14,Y14,IF($L14&gt;AT14,0,YEARFRAC($L14,AT14))))</f>
        <v/>
      </c>
      <c r="AA14" s="438" t="str">
        <f t="shared" ref="AA14:AA29" si="14">IFERROR(IF(AND(AU14="",AV14=""),"",YEARFRAC(AU14,AV14)),"")</f>
        <v/>
      </c>
      <c r="AB14" s="438" t="str">
        <f t="shared" ref="AB14:AB29" si="15">IF(AV14="","",IF($L14&lt;AU14,AA14,IF($L14&gt;AV14,0,YEARFRAC($L14,AV14))))</f>
        <v/>
      </c>
      <c r="AC14" s="438" t="str">
        <f t="shared" ref="AC14:AC29" si="16">IFERROR(IF(AND(AW14="",AX14=""),"",YEARFRAC(AW14,AX14)),"")</f>
        <v/>
      </c>
      <c r="AD14" s="438" t="str">
        <f t="shared" ref="AD14:AD29" si="17">IF(AX14="","",IF($L14&lt;AW14,AC14,IF($L14&gt;AX14,0,YEARFRAC($L14,AX14))))</f>
        <v/>
      </c>
      <c r="AE14" s="438" t="str">
        <f t="shared" ref="AE14:AE29" si="18">IFERROR(IF(AND(AY14="",AZ14=""),"",YEARFRAC(AY14,AZ14)),"")</f>
        <v/>
      </c>
      <c r="AF14" s="438" t="str">
        <f t="shared" ref="AF14:AF29" si="19">IF(AZ14="","",IF($L14&lt;AY14,AE14,IF($L14&gt;AZ14,0,YEARFRAC($L14,AZ14))))</f>
        <v/>
      </c>
      <c r="AG14" s="439"/>
      <c r="AH14" s="439"/>
      <c r="AI14" s="439"/>
      <c r="AJ14" s="439"/>
      <c r="AK14" s="439"/>
      <c r="AL14" s="439"/>
      <c r="AM14" s="439"/>
      <c r="AN14" s="439"/>
      <c r="AO14" s="199"/>
      <c r="AP14" s="199"/>
      <c r="AQ14" s="199"/>
      <c r="AR14" s="199"/>
      <c r="AS14" s="199"/>
      <c r="AT14" s="199"/>
      <c r="AU14" s="199"/>
      <c r="AV14" s="199"/>
      <c r="AW14" s="199"/>
      <c r="AX14" s="199"/>
      <c r="AY14" s="199"/>
      <c r="AZ14" s="199"/>
      <c r="BA14" s="440"/>
      <c r="BB14" s="441"/>
      <c r="BC14" s="189"/>
      <c r="BD14" s="189"/>
      <c r="BE14" s="189"/>
      <c r="BF14" s="189"/>
      <c r="BG14" s="189"/>
      <c r="BH14" s="189"/>
      <c r="BI14" s="189"/>
      <c r="BJ14" s="189"/>
      <c r="BK14" s="189"/>
      <c r="BL14" s="189"/>
    </row>
    <row r="15" spans="1:64" ht="15.75">
      <c r="A15" s="181"/>
      <c r="B15" s="182"/>
      <c r="C15" s="437"/>
      <c r="D15" s="164"/>
      <c r="E15" s="165"/>
      <c r="F15" s="164"/>
      <c r="G15" s="165"/>
      <c r="H15" s="199"/>
      <c r="I15" s="199"/>
      <c r="J15" s="199"/>
      <c r="K15" s="199"/>
      <c r="L15" s="165"/>
      <c r="M15" s="442" t="str">
        <f t="shared" si="1"/>
        <v/>
      </c>
      <c r="N15" s="442" t="str">
        <f t="shared" ref="N15:N29" si="20">IF(AH15="","",IF(OR(AH15&lt;=L15,AH15&lt;=DATE(2021,4,10),AH15="N/A",AH15="NA",AH15="N.A.",AH15="N.A"),0,YEARFRAC(L15,AH15)))</f>
        <v/>
      </c>
      <c r="O15" s="442" t="str">
        <f t="shared" si="2"/>
        <v/>
      </c>
      <c r="P15" s="442" t="str">
        <f t="shared" si="3"/>
        <v/>
      </c>
      <c r="Q15" s="442" t="str">
        <f t="shared" si="4"/>
        <v/>
      </c>
      <c r="R15" s="442" t="str">
        <f t="shared" si="5"/>
        <v/>
      </c>
      <c r="S15" s="442" t="str">
        <f t="shared" si="6"/>
        <v/>
      </c>
      <c r="T15" s="442" t="str">
        <f t="shared" si="7"/>
        <v/>
      </c>
      <c r="U15" s="442" t="str">
        <f t="shared" si="8"/>
        <v/>
      </c>
      <c r="V15" s="442" t="str">
        <f t="shared" si="9"/>
        <v/>
      </c>
      <c r="W15" s="442" t="str">
        <f t="shared" si="10"/>
        <v/>
      </c>
      <c r="X15" s="442" t="str">
        <f t="shared" si="11"/>
        <v/>
      </c>
      <c r="Y15" s="442" t="str">
        <f t="shared" si="12"/>
        <v/>
      </c>
      <c r="Z15" s="442" t="str">
        <f t="shared" si="13"/>
        <v/>
      </c>
      <c r="AA15" s="442" t="str">
        <f t="shared" si="14"/>
        <v/>
      </c>
      <c r="AB15" s="442" t="str">
        <f t="shared" si="15"/>
        <v/>
      </c>
      <c r="AC15" s="442" t="str">
        <f t="shared" si="16"/>
        <v/>
      </c>
      <c r="AD15" s="442" t="str">
        <f t="shared" si="17"/>
        <v/>
      </c>
      <c r="AE15" s="442" t="str">
        <f t="shared" si="18"/>
        <v/>
      </c>
      <c r="AF15" s="442" t="str">
        <f t="shared" si="19"/>
        <v/>
      </c>
      <c r="AG15" s="439"/>
      <c r="AH15" s="439"/>
      <c r="AI15" s="439"/>
      <c r="AJ15" s="439"/>
      <c r="AK15" s="199"/>
      <c r="AL15" s="199"/>
      <c r="AM15" s="439"/>
      <c r="AN15" s="439"/>
      <c r="AO15" s="439"/>
      <c r="AP15" s="257"/>
      <c r="AQ15" s="439"/>
      <c r="AR15" s="257"/>
      <c r="AS15" s="439"/>
      <c r="AT15" s="257"/>
      <c r="AU15" s="439"/>
      <c r="AV15" s="257"/>
      <c r="AW15" s="439"/>
      <c r="AX15" s="257"/>
      <c r="AY15" s="439"/>
      <c r="AZ15" s="257"/>
      <c r="BA15" s="443"/>
      <c r="BB15" s="441"/>
      <c r="BC15" s="189"/>
      <c r="BD15" s="189"/>
      <c r="BE15" s="189"/>
      <c r="BF15" s="189"/>
      <c r="BG15" s="189"/>
      <c r="BH15" s="189"/>
      <c r="BI15" s="189"/>
      <c r="BJ15" s="189"/>
      <c r="BK15" s="189"/>
      <c r="BL15" s="189"/>
    </row>
    <row r="16" spans="1:64" ht="15.75">
      <c r="A16" s="181"/>
      <c r="B16" s="182"/>
      <c r="C16" s="437"/>
      <c r="D16" s="164"/>
      <c r="E16" s="165"/>
      <c r="F16" s="164"/>
      <c r="G16" s="165"/>
      <c r="H16" s="199"/>
      <c r="I16" s="199"/>
      <c r="J16" s="199"/>
      <c r="K16" s="199"/>
      <c r="L16" s="165"/>
      <c r="M16" s="442" t="str">
        <f t="shared" si="1"/>
        <v/>
      </c>
      <c r="N16" s="442" t="str">
        <f t="shared" si="20"/>
        <v/>
      </c>
      <c r="O16" s="442" t="str">
        <f t="shared" si="2"/>
        <v/>
      </c>
      <c r="P16" s="442" t="str">
        <f t="shared" si="3"/>
        <v/>
      </c>
      <c r="Q16" s="442" t="str">
        <f t="shared" si="4"/>
        <v/>
      </c>
      <c r="R16" s="442" t="str">
        <f t="shared" si="5"/>
        <v/>
      </c>
      <c r="S16" s="442" t="str">
        <f t="shared" si="6"/>
        <v/>
      </c>
      <c r="T16" s="442" t="str">
        <f t="shared" si="7"/>
        <v/>
      </c>
      <c r="U16" s="442" t="str">
        <f t="shared" si="8"/>
        <v/>
      </c>
      <c r="V16" s="442" t="str">
        <f t="shared" si="9"/>
        <v/>
      </c>
      <c r="W16" s="442" t="str">
        <f t="shared" si="10"/>
        <v/>
      </c>
      <c r="X16" s="442" t="str">
        <f t="shared" si="11"/>
        <v/>
      </c>
      <c r="Y16" s="442" t="str">
        <f t="shared" si="12"/>
        <v/>
      </c>
      <c r="Z16" s="442" t="str">
        <f t="shared" si="13"/>
        <v/>
      </c>
      <c r="AA16" s="442" t="str">
        <f t="shared" si="14"/>
        <v/>
      </c>
      <c r="AB16" s="442" t="str">
        <f t="shared" si="15"/>
        <v/>
      </c>
      <c r="AC16" s="442" t="str">
        <f t="shared" si="16"/>
        <v/>
      </c>
      <c r="AD16" s="442" t="str">
        <f t="shared" si="17"/>
        <v/>
      </c>
      <c r="AE16" s="442" t="str">
        <f t="shared" si="18"/>
        <v/>
      </c>
      <c r="AF16" s="442" t="str">
        <f t="shared" si="19"/>
        <v/>
      </c>
      <c r="AG16" s="439"/>
      <c r="AH16" s="439"/>
      <c r="AI16" s="439"/>
      <c r="AJ16" s="439"/>
      <c r="AK16" s="199"/>
      <c r="AL16" s="199"/>
      <c r="AM16" s="439"/>
      <c r="AN16" s="439"/>
      <c r="AO16" s="439"/>
      <c r="AP16" s="257"/>
      <c r="AQ16" s="439"/>
      <c r="AR16" s="257"/>
      <c r="AS16" s="439"/>
      <c r="AT16" s="257"/>
      <c r="AU16" s="439"/>
      <c r="AV16" s="257"/>
      <c r="AW16" s="439"/>
      <c r="AX16" s="257"/>
      <c r="AY16" s="439"/>
      <c r="AZ16" s="257"/>
      <c r="BA16" s="443"/>
      <c r="BB16" s="441"/>
      <c r="BC16" s="189"/>
      <c r="BD16" s="189"/>
      <c r="BE16" s="189"/>
      <c r="BF16" s="189"/>
      <c r="BG16" s="189"/>
      <c r="BH16" s="189"/>
      <c r="BI16" s="189"/>
      <c r="BJ16" s="189"/>
      <c r="BK16" s="189"/>
      <c r="BL16" s="189"/>
    </row>
    <row r="17" spans="1:64" ht="15.75">
      <c r="A17" s="181"/>
      <c r="B17" s="182"/>
      <c r="C17" s="437"/>
      <c r="D17" s="164"/>
      <c r="E17" s="165"/>
      <c r="F17" s="164"/>
      <c r="G17" s="165"/>
      <c r="H17" s="199"/>
      <c r="I17" s="199"/>
      <c r="J17" s="199"/>
      <c r="K17" s="199"/>
      <c r="L17" s="165"/>
      <c r="M17" s="442" t="str">
        <f t="shared" si="1"/>
        <v/>
      </c>
      <c r="N17" s="442" t="str">
        <f t="shared" si="20"/>
        <v/>
      </c>
      <c r="O17" s="442" t="str">
        <f t="shared" si="2"/>
        <v/>
      </c>
      <c r="P17" s="442" t="str">
        <f t="shared" si="3"/>
        <v/>
      </c>
      <c r="Q17" s="442" t="str">
        <f t="shared" si="4"/>
        <v/>
      </c>
      <c r="R17" s="442" t="str">
        <f t="shared" si="5"/>
        <v/>
      </c>
      <c r="S17" s="442" t="str">
        <f t="shared" si="6"/>
        <v/>
      </c>
      <c r="T17" s="442" t="str">
        <f t="shared" si="7"/>
        <v/>
      </c>
      <c r="U17" s="442" t="str">
        <f t="shared" si="8"/>
        <v/>
      </c>
      <c r="V17" s="442" t="str">
        <f t="shared" si="9"/>
        <v/>
      </c>
      <c r="W17" s="442" t="str">
        <f t="shared" si="10"/>
        <v/>
      </c>
      <c r="X17" s="442" t="str">
        <f t="shared" si="11"/>
        <v/>
      </c>
      <c r="Y17" s="442" t="str">
        <f t="shared" si="12"/>
        <v/>
      </c>
      <c r="Z17" s="442" t="str">
        <f t="shared" si="13"/>
        <v/>
      </c>
      <c r="AA17" s="442" t="str">
        <f t="shared" si="14"/>
        <v/>
      </c>
      <c r="AB17" s="442" t="str">
        <f t="shared" si="15"/>
        <v/>
      </c>
      <c r="AC17" s="442" t="str">
        <f t="shared" si="16"/>
        <v/>
      </c>
      <c r="AD17" s="442" t="str">
        <f t="shared" si="17"/>
        <v/>
      </c>
      <c r="AE17" s="442" t="str">
        <f t="shared" si="18"/>
        <v/>
      </c>
      <c r="AF17" s="442" t="str">
        <f t="shared" si="19"/>
        <v/>
      </c>
      <c r="AG17" s="439"/>
      <c r="AH17" s="439"/>
      <c r="AI17" s="439"/>
      <c r="AJ17" s="439"/>
      <c r="AK17" s="199"/>
      <c r="AL17" s="199"/>
      <c r="AM17" s="439"/>
      <c r="AN17" s="439"/>
      <c r="AO17" s="439"/>
      <c r="AP17" s="257"/>
      <c r="AQ17" s="439"/>
      <c r="AR17" s="257"/>
      <c r="AS17" s="439"/>
      <c r="AT17" s="257"/>
      <c r="AU17" s="439"/>
      <c r="AV17" s="257"/>
      <c r="AW17" s="439"/>
      <c r="AX17" s="257"/>
      <c r="AY17" s="439"/>
      <c r="AZ17" s="257"/>
      <c r="BA17" s="443"/>
      <c r="BB17" s="441"/>
      <c r="BC17" s="189"/>
      <c r="BD17" s="189"/>
      <c r="BE17" s="189"/>
      <c r="BF17" s="189"/>
      <c r="BG17" s="189"/>
      <c r="BH17" s="189"/>
      <c r="BI17" s="189"/>
      <c r="BJ17" s="189"/>
      <c r="BK17" s="189"/>
      <c r="BL17" s="189"/>
    </row>
    <row r="18" spans="1:64" ht="15.75">
      <c r="A18" s="181"/>
      <c r="B18" s="182"/>
      <c r="C18" s="437"/>
      <c r="D18" s="164"/>
      <c r="E18" s="165"/>
      <c r="F18" s="164"/>
      <c r="G18" s="165"/>
      <c r="H18" s="199"/>
      <c r="I18" s="199"/>
      <c r="J18" s="199"/>
      <c r="K18" s="199"/>
      <c r="L18" s="165"/>
      <c r="M18" s="442" t="str">
        <f t="shared" si="1"/>
        <v/>
      </c>
      <c r="N18" s="442" t="str">
        <f t="shared" si="20"/>
        <v/>
      </c>
      <c r="O18" s="442" t="str">
        <f t="shared" si="2"/>
        <v/>
      </c>
      <c r="P18" s="442" t="str">
        <f t="shared" si="3"/>
        <v/>
      </c>
      <c r="Q18" s="442" t="str">
        <f t="shared" si="4"/>
        <v/>
      </c>
      <c r="R18" s="442" t="str">
        <f t="shared" si="5"/>
        <v/>
      </c>
      <c r="S18" s="442" t="str">
        <f t="shared" si="6"/>
        <v/>
      </c>
      <c r="T18" s="442" t="str">
        <f t="shared" si="7"/>
        <v/>
      </c>
      <c r="U18" s="442" t="str">
        <f t="shared" si="8"/>
        <v/>
      </c>
      <c r="V18" s="442" t="str">
        <f t="shared" si="9"/>
        <v/>
      </c>
      <c r="W18" s="442" t="str">
        <f t="shared" si="10"/>
        <v/>
      </c>
      <c r="X18" s="442" t="str">
        <f t="shared" si="11"/>
        <v/>
      </c>
      <c r="Y18" s="442" t="str">
        <f t="shared" si="12"/>
        <v/>
      </c>
      <c r="Z18" s="442" t="str">
        <f t="shared" si="13"/>
        <v/>
      </c>
      <c r="AA18" s="442" t="str">
        <f t="shared" si="14"/>
        <v/>
      </c>
      <c r="AB18" s="442" t="str">
        <f t="shared" si="15"/>
        <v/>
      </c>
      <c r="AC18" s="442" t="str">
        <f t="shared" si="16"/>
        <v/>
      </c>
      <c r="AD18" s="442" t="str">
        <f t="shared" si="17"/>
        <v/>
      </c>
      <c r="AE18" s="442" t="str">
        <f t="shared" si="18"/>
        <v/>
      </c>
      <c r="AF18" s="442" t="str">
        <f t="shared" si="19"/>
        <v/>
      </c>
      <c r="AG18" s="439"/>
      <c r="AH18" s="439"/>
      <c r="AI18" s="439"/>
      <c r="AJ18" s="439"/>
      <c r="AK18" s="199"/>
      <c r="AL18" s="199"/>
      <c r="AM18" s="439"/>
      <c r="AN18" s="439"/>
      <c r="AO18" s="199"/>
      <c r="AP18" s="199"/>
      <c r="AQ18" s="199"/>
      <c r="AR18" s="199"/>
      <c r="AS18" s="199"/>
      <c r="AT18" s="199"/>
      <c r="AU18" s="199"/>
      <c r="AV18" s="199"/>
      <c r="AW18" s="199"/>
      <c r="AX18" s="199"/>
      <c r="AY18" s="199"/>
      <c r="AZ18" s="199"/>
      <c r="BA18" s="440"/>
      <c r="BB18" s="441"/>
      <c r="BC18" s="189"/>
      <c r="BD18" s="189"/>
      <c r="BE18" s="189"/>
      <c r="BF18" s="189"/>
      <c r="BG18" s="189"/>
      <c r="BH18" s="189"/>
      <c r="BI18" s="189"/>
      <c r="BJ18" s="189"/>
      <c r="BK18" s="189"/>
      <c r="BL18" s="189"/>
    </row>
    <row r="19" spans="1:64" ht="15.75">
      <c r="A19" s="181"/>
      <c r="B19" s="182"/>
      <c r="C19" s="437"/>
      <c r="D19" s="164"/>
      <c r="E19" s="165"/>
      <c r="F19" s="164"/>
      <c r="G19" s="165"/>
      <c r="H19" s="199"/>
      <c r="I19" s="199"/>
      <c r="J19" s="199"/>
      <c r="K19" s="199"/>
      <c r="L19" s="165"/>
      <c r="M19" s="442" t="str">
        <f t="shared" si="1"/>
        <v/>
      </c>
      <c r="N19" s="442" t="str">
        <f t="shared" si="20"/>
        <v/>
      </c>
      <c r="O19" s="442" t="str">
        <f t="shared" si="2"/>
        <v/>
      </c>
      <c r="P19" s="442" t="str">
        <f t="shared" si="3"/>
        <v/>
      </c>
      <c r="Q19" s="442" t="str">
        <f t="shared" si="4"/>
        <v/>
      </c>
      <c r="R19" s="442" t="str">
        <f t="shared" si="5"/>
        <v/>
      </c>
      <c r="S19" s="442" t="str">
        <f t="shared" si="6"/>
        <v/>
      </c>
      <c r="T19" s="442" t="str">
        <f t="shared" si="7"/>
        <v/>
      </c>
      <c r="U19" s="442" t="str">
        <f t="shared" si="8"/>
        <v/>
      </c>
      <c r="V19" s="442" t="str">
        <f t="shared" si="9"/>
        <v/>
      </c>
      <c r="W19" s="442" t="str">
        <f t="shared" si="10"/>
        <v/>
      </c>
      <c r="X19" s="442" t="str">
        <f t="shared" si="11"/>
        <v/>
      </c>
      <c r="Y19" s="442" t="str">
        <f t="shared" si="12"/>
        <v/>
      </c>
      <c r="Z19" s="442" t="str">
        <f t="shared" si="13"/>
        <v/>
      </c>
      <c r="AA19" s="442" t="str">
        <f t="shared" si="14"/>
        <v/>
      </c>
      <c r="AB19" s="442" t="str">
        <f t="shared" si="15"/>
        <v/>
      </c>
      <c r="AC19" s="442" t="str">
        <f t="shared" si="16"/>
        <v/>
      </c>
      <c r="AD19" s="442" t="str">
        <f t="shared" si="17"/>
        <v/>
      </c>
      <c r="AE19" s="442" t="str">
        <f t="shared" si="18"/>
        <v/>
      </c>
      <c r="AF19" s="442" t="str">
        <f t="shared" si="19"/>
        <v/>
      </c>
      <c r="AG19" s="439"/>
      <c r="AH19" s="439"/>
      <c r="AI19" s="439"/>
      <c r="AJ19" s="439"/>
      <c r="AK19" s="199"/>
      <c r="AL19" s="199"/>
      <c r="AM19" s="439"/>
      <c r="AN19" s="439"/>
      <c r="AO19" s="199"/>
      <c r="AP19" s="199"/>
      <c r="AQ19" s="199"/>
      <c r="AR19" s="199"/>
      <c r="AS19" s="199"/>
      <c r="AT19" s="199"/>
      <c r="AU19" s="199"/>
      <c r="AV19" s="199"/>
      <c r="AW19" s="199"/>
      <c r="AX19" s="199"/>
      <c r="AY19" s="199"/>
      <c r="AZ19" s="199"/>
      <c r="BA19" s="440"/>
      <c r="BB19" s="441"/>
      <c r="BC19" s="189"/>
      <c r="BD19" s="189"/>
      <c r="BE19" s="189"/>
      <c r="BF19" s="189"/>
      <c r="BG19" s="189"/>
      <c r="BH19" s="189"/>
      <c r="BI19" s="189"/>
      <c r="BJ19" s="189"/>
      <c r="BK19" s="189"/>
      <c r="BL19" s="189"/>
    </row>
    <row r="20" spans="1:64" ht="15.75">
      <c r="A20" s="181"/>
      <c r="B20" s="182"/>
      <c r="C20" s="437"/>
      <c r="D20" s="164"/>
      <c r="E20" s="165"/>
      <c r="F20" s="164"/>
      <c r="G20" s="165"/>
      <c r="H20" s="199"/>
      <c r="I20" s="199"/>
      <c r="J20" s="199"/>
      <c r="K20" s="199"/>
      <c r="L20" s="165"/>
      <c r="M20" s="442" t="str">
        <f t="shared" si="1"/>
        <v/>
      </c>
      <c r="N20" s="442" t="str">
        <f t="shared" si="20"/>
        <v/>
      </c>
      <c r="O20" s="442" t="str">
        <f t="shared" si="2"/>
        <v/>
      </c>
      <c r="P20" s="442" t="str">
        <f t="shared" si="3"/>
        <v/>
      </c>
      <c r="Q20" s="442" t="str">
        <f t="shared" si="4"/>
        <v/>
      </c>
      <c r="R20" s="442" t="str">
        <f t="shared" si="5"/>
        <v/>
      </c>
      <c r="S20" s="442" t="str">
        <f t="shared" si="6"/>
        <v/>
      </c>
      <c r="T20" s="442" t="str">
        <f t="shared" si="7"/>
        <v/>
      </c>
      <c r="U20" s="442" t="str">
        <f t="shared" si="8"/>
        <v/>
      </c>
      <c r="V20" s="442" t="str">
        <f t="shared" si="9"/>
        <v/>
      </c>
      <c r="W20" s="442" t="str">
        <f t="shared" si="10"/>
        <v/>
      </c>
      <c r="X20" s="442" t="str">
        <f t="shared" si="11"/>
        <v/>
      </c>
      <c r="Y20" s="442" t="str">
        <f t="shared" si="12"/>
        <v/>
      </c>
      <c r="Z20" s="442" t="str">
        <f t="shared" si="13"/>
        <v/>
      </c>
      <c r="AA20" s="442" t="str">
        <f t="shared" si="14"/>
        <v/>
      </c>
      <c r="AB20" s="442" t="str">
        <f t="shared" si="15"/>
        <v/>
      </c>
      <c r="AC20" s="442" t="str">
        <f t="shared" si="16"/>
        <v/>
      </c>
      <c r="AD20" s="442" t="str">
        <f t="shared" si="17"/>
        <v/>
      </c>
      <c r="AE20" s="442" t="str">
        <f t="shared" si="18"/>
        <v/>
      </c>
      <c r="AF20" s="442" t="str">
        <f t="shared" si="19"/>
        <v/>
      </c>
      <c r="AG20" s="439"/>
      <c r="AH20" s="439"/>
      <c r="AI20" s="439"/>
      <c r="AJ20" s="439"/>
      <c r="AK20" s="199"/>
      <c r="AL20" s="199"/>
      <c r="AM20" s="439"/>
      <c r="AN20" s="439"/>
      <c r="AO20" s="199"/>
      <c r="AP20" s="199"/>
      <c r="AQ20" s="199"/>
      <c r="AR20" s="199"/>
      <c r="AS20" s="199"/>
      <c r="AT20" s="199"/>
      <c r="AU20" s="199"/>
      <c r="AV20" s="199"/>
      <c r="AW20" s="199"/>
      <c r="AX20" s="199"/>
      <c r="AY20" s="199"/>
      <c r="AZ20" s="199"/>
      <c r="BA20" s="440"/>
      <c r="BB20" s="441"/>
      <c r="BC20" s="189"/>
      <c r="BD20" s="189"/>
      <c r="BE20" s="189"/>
      <c r="BF20" s="189"/>
      <c r="BG20" s="189"/>
      <c r="BH20" s="189"/>
      <c r="BI20" s="189"/>
      <c r="BJ20" s="189"/>
      <c r="BK20" s="189"/>
      <c r="BL20" s="189"/>
    </row>
    <row r="21" spans="1:64" ht="15.75">
      <c r="A21" s="181"/>
      <c r="B21" s="182"/>
      <c r="C21" s="437"/>
      <c r="D21" s="164"/>
      <c r="E21" s="165"/>
      <c r="F21" s="164"/>
      <c r="G21" s="165"/>
      <c r="H21" s="199"/>
      <c r="I21" s="199"/>
      <c r="J21" s="199"/>
      <c r="K21" s="199"/>
      <c r="L21" s="165"/>
      <c r="M21" s="442" t="str">
        <f t="shared" si="1"/>
        <v/>
      </c>
      <c r="N21" s="442" t="str">
        <f t="shared" si="20"/>
        <v/>
      </c>
      <c r="O21" s="442" t="str">
        <f t="shared" si="2"/>
        <v/>
      </c>
      <c r="P21" s="442" t="str">
        <f t="shared" si="3"/>
        <v/>
      </c>
      <c r="Q21" s="442" t="str">
        <f t="shared" si="4"/>
        <v/>
      </c>
      <c r="R21" s="442" t="str">
        <f t="shared" si="5"/>
        <v/>
      </c>
      <c r="S21" s="442" t="str">
        <f t="shared" si="6"/>
        <v/>
      </c>
      <c r="T21" s="442" t="str">
        <f t="shared" si="7"/>
        <v/>
      </c>
      <c r="U21" s="442" t="str">
        <f t="shared" si="8"/>
        <v/>
      </c>
      <c r="V21" s="442" t="str">
        <f t="shared" si="9"/>
        <v/>
      </c>
      <c r="W21" s="442" t="str">
        <f t="shared" si="10"/>
        <v/>
      </c>
      <c r="X21" s="442" t="str">
        <f t="shared" si="11"/>
        <v/>
      </c>
      <c r="Y21" s="442" t="str">
        <f t="shared" si="12"/>
        <v/>
      </c>
      <c r="Z21" s="442" t="str">
        <f t="shared" si="13"/>
        <v/>
      </c>
      <c r="AA21" s="442" t="str">
        <f t="shared" si="14"/>
        <v/>
      </c>
      <c r="AB21" s="442" t="str">
        <f t="shared" si="15"/>
        <v/>
      </c>
      <c r="AC21" s="442" t="str">
        <f t="shared" si="16"/>
        <v/>
      </c>
      <c r="AD21" s="442" t="str">
        <f t="shared" si="17"/>
        <v/>
      </c>
      <c r="AE21" s="442" t="str">
        <f t="shared" si="18"/>
        <v/>
      </c>
      <c r="AF21" s="442" t="str">
        <f t="shared" si="19"/>
        <v/>
      </c>
      <c r="AG21" s="439"/>
      <c r="AH21" s="439"/>
      <c r="AI21" s="439"/>
      <c r="AJ21" s="439"/>
      <c r="AK21" s="199"/>
      <c r="AL21" s="199"/>
      <c r="AM21" s="199"/>
      <c r="AN21" s="439"/>
      <c r="AO21" s="199"/>
      <c r="AP21" s="199"/>
      <c r="AQ21" s="199"/>
      <c r="AR21" s="199"/>
      <c r="AS21" s="199"/>
      <c r="AT21" s="199"/>
      <c r="AU21" s="199"/>
      <c r="AV21" s="199"/>
      <c r="AW21" s="199"/>
      <c r="AX21" s="199"/>
      <c r="AY21" s="199"/>
      <c r="AZ21" s="199"/>
      <c r="BA21" s="440"/>
      <c r="BB21" s="441"/>
      <c r="BC21" s="189"/>
      <c r="BD21" s="189"/>
      <c r="BE21" s="189"/>
      <c r="BF21" s="189"/>
      <c r="BG21" s="189"/>
      <c r="BH21" s="189"/>
      <c r="BI21" s="189"/>
      <c r="BJ21" s="189"/>
      <c r="BK21" s="189"/>
      <c r="BL21" s="189"/>
    </row>
    <row r="22" spans="1:64" ht="15.75">
      <c r="A22" s="181"/>
      <c r="B22" s="182"/>
      <c r="C22" s="437"/>
      <c r="D22" s="164"/>
      <c r="E22" s="165"/>
      <c r="F22" s="164"/>
      <c r="G22" s="165"/>
      <c r="H22" s="199"/>
      <c r="I22" s="199"/>
      <c r="J22" s="199"/>
      <c r="K22" s="199"/>
      <c r="L22" s="165"/>
      <c r="M22" s="442" t="str">
        <f t="shared" si="1"/>
        <v/>
      </c>
      <c r="N22" s="442" t="str">
        <f t="shared" si="20"/>
        <v/>
      </c>
      <c r="O22" s="442" t="str">
        <f t="shared" si="2"/>
        <v/>
      </c>
      <c r="P22" s="442" t="str">
        <f t="shared" si="3"/>
        <v/>
      </c>
      <c r="Q22" s="442" t="str">
        <f t="shared" si="4"/>
        <v/>
      </c>
      <c r="R22" s="442" t="str">
        <f t="shared" si="5"/>
        <v/>
      </c>
      <c r="S22" s="442" t="str">
        <f t="shared" si="6"/>
        <v/>
      </c>
      <c r="T22" s="442" t="str">
        <f t="shared" si="7"/>
        <v/>
      </c>
      <c r="U22" s="442" t="str">
        <f t="shared" si="8"/>
        <v/>
      </c>
      <c r="V22" s="442" t="str">
        <f t="shared" si="9"/>
        <v/>
      </c>
      <c r="W22" s="442" t="str">
        <f t="shared" si="10"/>
        <v/>
      </c>
      <c r="X22" s="442" t="str">
        <f t="shared" si="11"/>
        <v/>
      </c>
      <c r="Y22" s="442" t="str">
        <f t="shared" si="12"/>
        <v/>
      </c>
      <c r="Z22" s="442" t="str">
        <f t="shared" si="13"/>
        <v/>
      </c>
      <c r="AA22" s="442" t="str">
        <f t="shared" si="14"/>
        <v/>
      </c>
      <c r="AB22" s="442" t="str">
        <f t="shared" si="15"/>
        <v/>
      </c>
      <c r="AC22" s="442" t="str">
        <f t="shared" si="16"/>
        <v/>
      </c>
      <c r="AD22" s="442" t="str">
        <f t="shared" si="17"/>
        <v/>
      </c>
      <c r="AE22" s="442" t="str">
        <f t="shared" si="18"/>
        <v/>
      </c>
      <c r="AF22" s="442" t="str">
        <f t="shared" si="19"/>
        <v/>
      </c>
      <c r="AG22" s="439"/>
      <c r="AH22" s="439"/>
      <c r="AI22" s="439"/>
      <c r="AJ22" s="439"/>
      <c r="AK22" s="199"/>
      <c r="AL22" s="199"/>
      <c r="AM22" s="199"/>
      <c r="AN22" s="439"/>
      <c r="AO22" s="199"/>
      <c r="AP22" s="199"/>
      <c r="AQ22" s="199"/>
      <c r="AR22" s="199"/>
      <c r="AS22" s="199"/>
      <c r="AT22" s="199"/>
      <c r="AU22" s="199"/>
      <c r="AV22" s="199"/>
      <c r="AW22" s="199"/>
      <c r="AX22" s="199"/>
      <c r="AY22" s="199"/>
      <c r="AZ22" s="199"/>
      <c r="BA22" s="440"/>
      <c r="BB22" s="441"/>
      <c r="BC22" s="189"/>
      <c r="BD22" s="189"/>
      <c r="BE22" s="189"/>
      <c r="BF22" s="189"/>
      <c r="BG22" s="189"/>
      <c r="BH22" s="189"/>
      <c r="BI22" s="189"/>
      <c r="BJ22" s="189"/>
      <c r="BK22" s="189"/>
      <c r="BL22" s="189"/>
    </row>
    <row r="23" spans="1:64" ht="15.75">
      <c r="A23" s="181"/>
      <c r="B23" s="182"/>
      <c r="C23" s="437"/>
      <c r="D23" s="164"/>
      <c r="E23" s="165"/>
      <c r="F23" s="164"/>
      <c r="G23" s="165"/>
      <c r="H23" s="199"/>
      <c r="I23" s="199"/>
      <c r="J23" s="199"/>
      <c r="K23" s="199"/>
      <c r="L23" s="165"/>
      <c r="M23" s="442" t="str">
        <f t="shared" si="1"/>
        <v/>
      </c>
      <c r="N23" s="442" t="str">
        <f t="shared" si="20"/>
        <v/>
      </c>
      <c r="O23" s="442" t="str">
        <f t="shared" si="2"/>
        <v/>
      </c>
      <c r="P23" s="442" t="str">
        <f t="shared" si="3"/>
        <v/>
      </c>
      <c r="Q23" s="442" t="str">
        <f t="shared" si="4"/>
        <v/>
      </c>
      <c r="R23" s="442" t="str">
        <f t="shared" si="5"/>
        <v/>
      </c>
      <c r="S23" s="442" t="str">
        <f t="shared" si="6"/>
        <v/>
      </c>
      <c r="T23" s="442" t="str">
        <f t="shared" si="7"/>
        <v/>
      </c>
      <c r="U23" s="442" t="str">
        <f t="shared" si="8"/>
        <v/>
      </c>
      <c r="V23" s="442" t="str">
        <f t="shared" si="9"/>
        <v/>
      </c>
      <c r="W23" s="442" t="str">
        <f t="shared" si="10"/>
        <v/>
      </c>
      <c r="X23" s="442" t="str">
        <f t="shared" si="11"/>
        <v/>
      </c>
      <c r="Y23" s="442" t="str">
        <f t="shared" si="12"/>
        <v/>
      </c>
      <c r="Z23" s="442" t="str">
        <f t="shared" si="13"/>
        <v/>
      </c>
      <c r="AA23" s="442" t="str">
        <f t="shared" si="14"/>
        <v/>
      </c>
      <c r="AB23" s="442" t="str">
        <f t="shared" si="15"/>
        <v/>
      </c>
      <c r="AC23" s="442" t="str">
        <f t="shared" si="16"/>
        <v/>
      </c>
      <c r="AD23" s="442" t="str">
        <f t="shared" si="17"/>
        <v/>
      </c>
      <c r="AE23" s="442" t="str">
        <f t="shared" si="18"/>
        <v/>
      </c>
      <c r="AF23" s="442" t="str">
        <f t="shared" si="19"/>
        <v/>
      </c>
      <c r="AG23" s="439"/>
      <c r="AH23" s="439"/>
      <c r="AI23" s="439"/>
      <c r="AJ23" s="439"/>
      <c r="AK23" s="199"/>
      <c r="AL23" s="199"/>
      <c r="AM23" s="199"/>
      <c r="AN23" s="439"/>
      <c r="AO23" s="199"/>
      <c r="AP23" s="199"/>
      <c r="AQ23" s="199"/>
      <c r="AR23" s="199"/>
      <c r="AS23" s="199"/>
      <c r="AT23" s="199"/>
      <c r="AU23" s="199"/>
      <c r="AV23" s="199"/>
      <c r="AW23" s="199"/>
      <c r="AX23" s="199"/>
      <c r="AY23" s="199"/>
      <c r="AZ23" s="199"/>
      <c r="BA23" s="440"/>
      <c r="BB23" s="441"/>
      <c r="BC23" s="189"/>
      <c r="BD23" s="189"/>
      <c r="BE23" s="189"/>
      <c r="BF23" s="189"/>
      <c r="BG23" s="189"/>
      <c r="BH23" s="189"/>
      <c r="BI23" s="189"/>
      <c r="BJ23" s="189"/>
      <c r="BK23" s="189"/>
      <c r="BL23" s="189"/>
    </row>
    <row r="24" spans="1:64" ht="15.75">
      <c r="A24" s="181"/>
      <c r="B24" s="182"/>
      <c r="C24" s="437"/>
      <c r="D24" s="164"/>
      <c r="E24" s="165"/>
      <c r="F24" s="164"/>
      <c r="G24" s="165"/>
      <c r="H24" s="199"/>
      <c r="I24" s="199"/>
      <c r="J24" s="199"/>
      <c r="K24" s="199"/>
      <c r="L24" s="165"/>
      <c r="M24" s="442" t="str">
        <f t="shared" si="1"/>
        <v/>
      </c>
      <c r="N24" s="442" t="str">
        <f t="shared" si="20"/>
        <v/>
      </c>
      <c r="O24" s="442" t="str">
        <f t="shared" si="2"/>
        <v/>
      </c>
      <c r="P24" s="442" t="str">
        <f t="shared" si="3"/>
        <v/>
      </c>
      <c r="Q24" s="442" t="str">
        <f t="shared" si="4"/>
        <v/>
      </c>
      <c r="R24" s="442" t="str">
        <f t="shared" si="5"/>
        <v/>
      </c>
      <c r="S24" s="442" t="str">
        <f t="shared" si="6"/>
        <v/>
      </c>
      <c r="T24" s="442" t="str">
        <f t="shared" si="7"/>
        <v/>
      </c>
      <c r="U24" s="442" t="str">
        <f t="shared" si="8"/>
        <v/>
      </c>
      <c r="V24" s="442" t="str">
        <f t="shared" si="9"/>
        <v/>
      </c>
      <c r="W24" s="442" t="str">
        <f t="shared" si="10"/>
        <v/>
      </c>
      <c r="X24" s="442" t="str">
        <f t="shared" si="11"/>
        <v/>
      </c>
      <c r="Y24" s="442" t="str">
        <f t="shared" si="12"/>
        <v/>
      </c>
      <c r="Z24" s="442" t="str">
        <f t="shared" si="13"/>
        <v/>
      </c>
      <c r="AA24" s="442" t="str">
        <f t="shared" si="14"/>
        <v/>
      </c>
      <c r="AB24" s="442" t="str">
        <f t="shared" si="15"/>
        <v/>
      </c>
      <c r="AC24" s="442" t="str">
        <f t="shared" si="16"/>
        <v/>
      </c>
      <c r="AD24" s="442" t="str">
        <f t="shared" si="17"/>
        <v/>
      </c>
      <c r="AE24" s="442" t="str">
        <f t="shared" si="18"/>
        <v/>
      </c>
      <c r="AF24" s="442" t="str">
        <f t="shared" si="19"/>
        <v/>
      </c>
      <c r="AG24" s="439"/>
      <c r="AH24" s="439"/>
      <c r="AI24" s="439"/>
      <c r="AJ24" s="439"/>
      <c r="AK24" s="199"/>
      <c r="AL24" s="199"/>
      <c r="AM24" s="199"/>
      <c r="AN24" s="439"/>
      <c r="AO24" s="199"/>
      <c r="AP24" s="199"/>
      <c r="AQ24" s="199"/>
      <c r="AR24" s="199"/>
      <c r="AS24" s="199"/>
      <c r="AT24" s="199"/>
      <c r="AU24" s="199"/>
      <c r="AV24" s="199"/>
      <c r="AW24" s="199"/>
      <c r="AX24" s="199"/>
      <c r="AY24" s="199"/>
      <c r="AZ24" s="199"/>
      <c r="BA24" s="440"/>
      <c r="BB24" s="441"/>
      <c r="BC24" s="189"/>
      <c r="BD24" s="189"/>
      <c r="BE24" s="189"/>
      <c r="BF24" s="189"/>
      <c r="BG24" s="189"/>
      <c r="BH24" s="189"/>
      <c r="BI24" s="189"/>
      <c r="BJ24" s="189"/>
      <c r="BK24" s="189"/>
      <c r="BL24" s="189"/>
    </row>
    <row r="25" spans="1:64" ht="15.75">
      <c r="A25" s="181"/>
      <c r="B25" s="182"/>
      <c r="C25" s="437"/>
      <c r="D25" s="164"/>
      <c r="E25" s="165"/>
      <c r="F25" s="164"/>
      <c r="G25" s="165"/>
      <c r="H25" s="199"/>
      <c r="I25" s="199"/>
      <c r="J25" s="199"/>
      <c r="K25" s="199"/>
      <c r="L25" s="165"/>
      <c r="M25" s="442" t="str">
        <f t="shared" si="1"/>
        <v/>
      </c>
      <c r="N25" s="442" t="str">
        <f t="shared" si="20"/>
        <v/>
      </c>
      <c r="O25" s="442" t="str">
        <f t="shared" si="2"/>
        <v/>
      </c>
      <c r="P25" s="442" t="str">
        <f t="shared" si="3"/>
        <v/>
      </c>
      <c r="Q25" s="442" t="str">
        <f t="shared" si="4"/>
        <v/>
      </c>
      <c r="R25" s="442" t="str">
        <f t="shared" si="5"/>
        <v/>
      </c>
      <c r="S25" s="442" t="str">
        <f t="shared" si="6"/>
        <v/>
      </c>
      <c r="T25" s="442" t="str">
        <f t="shared" si="7"/>
        <v/>
      </c>
      <c r="U25" s="442" t="str">
        <f t="shared" si="8"/>
        <v/>
      </c>
      <c r="V25" s="442" t="str">
        <f t="shared" si="9"/>
        <v/>
      </c>
      <c r="W25" s="442" t="str">
        <f t="shared" si="10"/>
        <v/>
      </c>
      <c r="X25" s="442" t="str">
        <f t="shared" si="11"/>
        <v/>
      </c>
      <c r="Y25" s="442" t="str">
        <f t="shared" si="12"/>
        <v/>
      </c>
      <c r="Z25" s="442" t="str">
        <f t="shared" si="13"/>
        <v/>
      </c>
      <c r="AA25" s="442" t="str">
        <f t="shared" si="14"/>
        <v/>
      </c>
      <c r="AB25" s="442" t="str">
        <f t="shared" si="15"/>
        <v/>
      </c>
      <c r="AC25" s="442" t="str">
        <f t="shared" si="16"/>
        <v/>
      </c>
      <c r="AD25" s="442" t="str">
        <f t="shared" si="17"/>
        <v/>
      </c>
      <c r="AE25" s="442" t="str">
        <f t="shared" si="18"/>
        <v/>
      </c>
      <c r="AF25" s="442" t="str">
        <f t="shared" si="19"/>
        <v/>
      </c>
      <c r="AG25" s="439"/>
      <c r="AH25" s="439"/>
      <c r="AI25" s="439"/>
      <c r="AJ25" s="439"/>
      <c r="AK25" s="199"/>
      <c r="AL25" s="199"/>
      <c r="AM25" s="199"/>
      <c r="AN25" s="439"/>
      <c r="AO25" s="199"/>
      <c r="AP25" s="199"/>
      <c r="AQ25" s="199"/>
      <c r="AR25" s="199"/>
      <c r="AS25" s="199"/>
      <c r="AT25" s="199"/>
      <c r="AU25" s="199"/>
      <c r="AV25" s="199"/>
      <c r="AW25" s="199"/>
      <c r="AX25" s="199"/>
      <c r="AY25" s="199"/>
      <c r="AZ25" s="199"/>
      <c r="BA25" s="440"/>
      <c r="BB25" s="441"/>
      <c r="BC25" s="189"/>
      <c r="BD25" s="189"/>
      <c r="BE25" s="189"/>
      <c r="BF25" s="189"/>
      <c r="BG25" s="189"/>
      <c r="BH25" s="189"/>
      <c r="BI25" s="189"/>
      <c r="BJ25" s="189"/>
      <c r="BK25" s="189"/>
      <c r="BL25" s="189"/>
    </row>
    <row r="26" spans="1:64" ht="15.75">
      <c r="A26" s="181"/>
      <c r="B26" s="182"/>
      <c r="C26" s="437"/>
      <c r="D26" s="164"/>
      <c r="E26" s="165"/>
      <c r="F26" s="164"/>
      <c r="G26" s="165"/>
      <c r="H26" s="199"/>
      <c r="I26" s="199"/>
      <c r="J26" s="199"/>
      <c r="K26" s="199"/>
      <c r="L26" s="165"/>
      <c r="M26" s="442" t="str">
        <f t="shared" si="1"/>
        <v/>
      </c>
      <c r="N26" s="442" t="str">
        <f t="shared" si="20"/>
        <v/>
      </c>
      <c r="O26" s="442" t="str">
        <f t="shared" si="2"/>
        <v/>
      </c>
      <c r="P26" s="442" t="str">
        <f t="shared" si="3"/>
        <v/>
      </c>
      <c r="Q26" s="442" t="str">
        <f t="shared" si="4"/>
        <v/>
      </c>
      <c r="R26" s="442" t="str">
        <f t="shared" si="5"/>
        <v/>
      </c>
      <c r="S26" s="442" t="str">
        <f t="shared" si="6"/>
        <v/>
      </c>
      <c r="T26" s="442" t="str">
        <f t="shared" si="7"/>
        <v/>
      </c>
      <c r="U26" s="442" t="str">
        <f t="shared" si="8"/>
        <v/>
      </c>
      <c r="V26" s="442" t="str">
        <f t="shared" si="9"/>
        <v/>
      </c>
      <c r="W26" s="442" t="str">
        <f t="shared" si="10"/>
        <v/>
      </c>
      <c r="X26" s="442" t="str">
        <f t="shared" si="11"/>
        <v/>
      </c>
      <c r="Y26" s="442" t="str">
        <f t="shared" si="12"/>
        <v/>
      </c>
      <c r="Z26" s="442" t="str">
        <f t="shared" si="13"/>
        <v/>
      </c>
      <c r="AA26" s="442" t="str">
        <f t="shared" si="14"/>
        <v/>
      </c>
      <c r="AB26" s="442" t="str">
        <f t="shared" si="15"/>
        <v/>
      </c>
      <c r="AC26" s="442" t="str">
        <f t="shared" si="16"/>
        <v/>
      </c>
      <c r="AD26" s="442" t="str">
        <f t="shared" si="17"/>
        <v/>
      </c>
      <c r="AE26" s="442" t="str">
        <f t="shared" si="18"/>
        <v/>
      </c>
      <c r="AF26" s="442" t="str">
        <f t="shared" si="19"/>
        <v/>
      </c>
      <c r="AG26" s="439"/>
      <c r="AH26" s="439"/>
      <c r="AI26" s="439"/>
      <c r="AJ26" s="439"/>
      <c r="AK26" s="199"/>
      <c r="AL26" s="199"/>
      <c r="AM26" s="199"/>
      <c r="AN26" s="439"/>
      <c r="AO26" s="199"/>
      <c r="AP26" s="199"/>
      <c r="AQ26" s="199"/>
      <c r="AR26" s="199"/>
      <c r="AS26" s="199"/>
      <c r="AT26" s="199"/>
      <c r="AU26" s="199"/>
      <c r="AV26" s="199"/>
      <c r="AW26" s="199"/>
      <c r="AX26" s="199"/>
      <c r="AY26" s="199"/>
      <c r="AZ26" s="199"/>
      <c r="BA26" s="440"/>
      <c r="BB26" s="441"/>
      <c r="BC26" s="189"/>
      <c r="BD26" s="189"/>
      <c r="BE26" s="189"/>
      <c r="BF26" s="189"/>
      <c r="BG26" s="189"/>
      <c r="BH26" s="189"/>
      <c r="BI26" s="189"/>
      <c r="BJ26" s="189"/>
      <c r="BK26" s="189"/>
      <c r="BL26" s="189"/>
    </row>
    <row r="27" spans="1:64" ht="15.75">
      <c r="A27" s="181"/>
      <c r="B27" s="182"/>
      <c r="C27" s="437"/>
      <c r="D27" s="164"/>
      <c r="E27" s="165"/>
      <c r="F27" s="164"/>
      <c r="G27" s="165"/>
      <c r="H27" s="199"/>
      <c r="I27" s="199"/>
      <c r="J27" s="199"/>
      <c r="K27" s="199"/>
      <c r="L27" s="165"/>
      <c r="M27" s="442" t="str">
        <f t="shared" si="1"/>
        <v/>
      </c>
      <c r="N27" s="442" t="str">
        <f t="shared" si="20"/>
        <v/>
      </c>
      <c r="O27" s="442" t="str">
        <f t="shared" si="2"/>
        <v/>
      </c>
      <c r="P27" s="442" t="str">
        <f t="shared" si="3"/>
        <v/>
      </c>
      <c r="Q27" s="442" t="str">
        <f t="shared" si="4"/>
        <v/>
      </c>
      <c r="R27" s="442" t="str">
        <f t="shared" si="5"/>
        <v/>
      </c>
      <c r="S27" s="442" t="str">
        <f t="shared" si="6"/>
        <v/>
      </c>
      <c r="T27" s="442" t="str">
        <f t="shared" si="7"/>
        <v/>
      </c>
      <c r="U27" s="442" t="str">
        <f t="shared" si="8"/>
        <v/>
      </c>
      <c r="V27" s="442" t="str">
        <f t="shared" si="9"/>
        <v/>
      </c>
      <c r="W27" s="442" t="str">
        <f t="shared" si="10"/>
        <v/>
      </c>
      <c r="X27" s="442" t="str">
        <f t="shared" si="11"/>
        <v/>
      </c>
      <c r="Y27" s="442" t="str">
        <f t="shared" si="12"/>
        <v/>
      </c>
      <c r="Z27" s="442" t="str">
        <f t="shared" si="13"/>
        <v/>
      </c>
      <c r="AA27" s="442" t="str">
        <f t="shared" si="14"/>
        <v/>
      </c>
      <c r="AB27" s="442" t="str">
        <f t="shared" si="15"/>
        <v/>
      </c>
      <c r="AC27" s="442" t="str">
        <f t="shared" si="16"/>
        <v/>
      </c>
      <c r="AD27" s="442" t="str">
        <f t="shared" si="17"/>
        <v/>
      </c>
      <c r="AE27" s="442" t="str">
        <f t="shared" si="18"/>
        <v/>
      </c>
      <c r="AF27" s="442" t="str">
        <f t="shared" si="19"/>
        <v/>
      </c>
      <c r="AG27" s="439"/>
      <c r="AH27" s="439"/>
      <c r="AI27" s="439"/>
      <c r="AJ27" s="439"/>
      <c r="AK27" s="199"/>
      <c r="AL27" s="199"/>
      <c r="AM27" s="199"/>
      <c r="AN27" s="439"/>
      <c r="AO27" s="165"/>
      <c r="AP27" s="165"/>
      <c r="AQ27" s="165"/>
      <c r="AR27" s="165"/>
      <c r="AS27" s="165"/>
      <c r="AT27" s="165"/>
      <c r="AU27" s="199"/>
      <c r="AV27" s="199"/>
      <c r="AW27" s="257"/>
      <c r="AX27" s="257"/>
      <c r="AY27" s="257"/>
      <c r="AZ27" s="257"/>
      <c r="BA27" s="443"/>
      <c r="BB27" s="441"/>
      <c r="BC27" s="189"/>
      <c r="BD27" s="189"/>
      <c r="BE27" s="189"/>
      <c r="BF27" s="189"/>
      <c r="BG27" s="189"/>
      <c r="BH27" s="189"/>
      <c r="BI27" s="189"/>
      <c r="BJ27" s="189"/>
      <c r="BK27" s="189"/>
      <c r="BL27" s="189"/>
    </row>
    <row r="28" spans="1:64" ht="15.75">
      <c r="A28" s="181"/>
      <c r="B28" s="182"/>
      <c r="C28" s="437"/>
      <c r="D28" s="164"/>
      <c r="E28" s="165"/>
      <c r="F28" s="164"/>
      <c r="G28" s="165"/>
      <c r="H28" s="199"/>
      <c r="I28" s="199"/>
      <c r="J28" s="199"/>
      <c r="K28" s="199"/>
      <c r="L28" s="165"/>
      <c r="M28" s="442" t="str">
        <f t="shared" si="1"/>
        <v/>
      </c>
      <c r="N28" s="442" t="str">
        <f t="shared" si="20"/>
        <v/>
      </c>
      <c r="O28" s="442" t="str">
        <f t="shared" si="2"/>
        <v/>
      </c>
      <c r="P28" s="442" t="str">
        <f t="shared" si="3"/>
        <v/>
      </c>
      <c r="Q28" s="442" t="str">
        <f t="shared" si="4"/>
        <v/>
      </c>
      <c r="R28" s="442" t="str">
        <f t="shared" si="5"/>
        <v/>
      </c>
      <c r="S28" s="442" t="str">
        <f t="shared" si="6"/>
        <v/>
      </c>
      <c r="T28" s="442" t="str">
        <f t="shared" si="7"/>
        <v/>
      </c>
      <c r="U28" s="442" t="str">
        <f t="shared" si="8"/>
        <v/>
      </c>
      <c r="V28" s="442" t="str">
        <f t="shared" si="9"/>
        <v/>
      </c>
      <c r="W28" s="442" t="str">
        <f t="shared" si="10"/>
        <v/>
      </c>
      <c r="X28" s="442" t="str">
        <f t="shared" si="11"/>
        <v/>
      </c>
      <c r="Y28" s="442" t="str">
        <f t="shared" si="12"/>
        <v/>
      </c>
      <c r="Z28" s="442" t="str">
        <f t="shared" si="13"/>
        <v/>
      </c>
      <c r="AA28" s="442" t="str">
        <f t="shared" si="14"/>
        <v/>
      </c>
      <c r="AB28" s="442" t="str">
        <f t="shared" si="15"/>
        <v/>
      </c>
      <c r="AC28" s="442" t="str">
        <f t="shared" si="16"/>
        <v/>
      </c>
      <c r="AD28" s="442" t="str">
        <f t="shared" si="17"/>
        <v/>
      </c>
      <c r="AE28" s="442" t="str">
        <f t="shared" si="18"/>
        <v/>
      </c>
      <c r="AF28" s="442" t="str">
        <f t="shared" si="19"/>
        <v/>
      </c>
      <c r="AG28" s="439"/>
      <c r="AH28" s="439"/>
      <c r="AI28" s="439"/>
      <c r="AJ28" s="439"/>
      <c r="AK28" s="199"/>
      <c r="AL28" s="199"/>
      <c r="AM28" s="199"/>
      <c r="AN28" s="439"/>
      <c r="AO28" s="165"/>
      <c r="AP28" s="165"/>
      <c r="AQ28" s="165"/>
      <c r="AR28" s="165"/>
      <c r="AS28" s="165"/>
      <c r="AT28" s="165"/>
      <c r="AU28" s="199"/>
      <c r="AV28" s="199"/>
      <c r="AW28" s="257"/>
      <c r="AX28" s="257"/>
      <c r="AY28" s="257"/>
      <c r="AZ28" s="257"/>
      <c r="BA28" s="443"/>
      <c r="BB28" s="441"/>
      <c r="BC28" s="189"/>
      <c r="BD28" s="189"/>
      <c r="BE28" s="189"/>
      <c r="BF28" s="189"/>
      <c r="BG28" s="189"/>
      <c r="BH28" s="189"/>
      <c r="BI28" s="189"/>
      <c r="BJ28" s="189"/>
      <c r="BK28" s="189"/>
      <c r="BL28" s="189"/>
    </row>
    <row r="29" spans="1:64" ht="15.75" hidden="1">
      <c r="A29" s="181"/>
      <c r="B29" s="182"/>
      <c r="C29" s="437"/>
      <c r="D29" s="164"/>
      <c r="E29" s="165"/>
      <c r="F29" s="164"/>
      <c r="G29" s="165"/>
      <c r="H29" s="199"/>
      <c r="I29" s="199"/>
      <c r="J29" s="199"/>
      <c r="K29" s="199"/>
      <c r="L29" s="165"/>
      <c r="M29" s="442" t="str">
        <f t="shared" si="1"/>
        <v/>
      </c>
      <c r="N29" s="442" t="str">
        <f t="shared" si="20"/>
        <v/>
      </c>
      <c r="O29" s="442" t="str">
        <f t="shared" si="2"/>
        <v/>
      </c>
      <c r="P29" s="442" t="str">
        <f t="shared" si="3"/>
        <v/>
      </c>
      <c r="Q29" s="442" t="str">
        <f t="shared" si="4"/>
        <v/>
      </c>
      <c r="R29" s="442" t="str">
        <f t="shared" si="5"/>
        <v/>
      </c>
      <c r="S29" s="442" t="str">
        <f t="shared" si="6"/>
        <v/>
      </c>
      <c r="T29" s="442" t="str">
        <f t="shared" si="7"/>
        <v/>
      </c>
      <c r="U29" s="442" t="str">
        <f t="shared" si="8"/>
        <v/>
      </c>
      <c r="V29" s="442" t="str">
        <f t="shared" si="9"/>
        <v/>
      </c>
      <c r="W29" s="442" t="str">
        <f t="shared" si="10"/>
        <v/>
      </c>
      <c r="X29" s="442" t="str">
        <f t="shared" si="11"/>
        <v/>
      </c>
      <c r="Y29" s="442" t="str">
        <f t="shared" si="12"/>
        <v/>
      </c>
      <c r="Z29" s="442" t="str">
        <f t="shared" si="13"/>
        <v/>
      </c>
      <c r="AA29" s="442" t="str">
        <f t="shared" si="14"/>
        <v/>
      </c>
      <c r="AB29" s="442" t="str">
        <f t="shared" si="15"/>
        <v/>
      </c>
      <c r="AC29" s="442" t="str">
        <f t="shared" si="16"/>
        <v/>
      </c>
      <c r="AD29" s="442" t="str">
        <f t="shared" si="17"/>
        <v/>
      </c>
      <c r="AE29" s="442" t="str">
        <f t="shared" si="18"/>
        <v/>
      </c>
      <c r="AF29" s="442" t="str">
        <f t="shared" si="19"/>
        <v/>
      </c>
      <c r="AG29" s="439"/>
      <c r="AH29" s="439"/>
      <c r="AI29" s="439"/>
      <c r="AJ29" s="439"/>
      <c r="AK29" s="199"/>
      <c r="AL29" s="199"/>
      <c r="AM29" s="199"/>
      <c r="AN29" s="439"/>
      <c r="AO29" s="165"/>
      <c r="AP29" s="165"/>
      <c r="AQ29" s="444"/>
      <c r="AR29" s="444"/>
      <c r="AS29" s="444"/>
      <c r="AT29" s="444"/>
      <c r="AU29" s="444"/>
      <c r="AV29" s="165"/>
      <c r="AW29" s="165"/>
      <c r="AX29" s="165"/>
      <c r="AY29" s="257"/>
      <c r="AZ29" s="257"/>
      <c r="BA29" s="443"/>
      <c r="BB29" s="441"/>
      <c r="BC29" s="189"/>
      <c r="BD29" s="189"/>
      <c r="BE29" s="189"/>
      <c r="BF29" s="189"/>
      <c r="BG29" s="189"/>
      <c r="BH29" s="189"/>
      <c r="BI29" s="189"/>
      <c r="BJ29" s="189"/>
      <c r="BK29" s="189"/>
      <c r="BL29" s="189"/>
    </row>
    <row r="30" spans="1:64" ht="19.5" customHeight="1">
      <c r="A30" s="445" t="s">
        <v>63</v>
      </c>
      <c r="B30" s="446"/>
      <c r="C30" s="447"/>
      <c r="D30" s="447"/>
      <c r="E30" s="448"/>
      <c r="F30" s="447"/>
      <c r="G30" s="448"/>
      <c r="H30" s="446"/>
      <c r="I30" s="446"/>
      <c r="J30" s="446"/>
      <c r="K30" s="446"/>
      <c r="L30" s="448"/>
      <c r="M30" s="449">
        <f t="shared" ref="M30:AF30" si="21">IFERROR(SUBTOTAL(109,M13:M29),"")</f>
        <v>0</v>
      </c>
      <c r="N30" s="449">
        <f t="shared" si="21"/>
        <v>0</v>
      </c>
      <c r="O30" s="449">
        <f t="shared" si="21"/>
        <v>0</v>
      </c>
      <c r="P30" s="449">
        <f t="shared" si="21"/>
        <v>0</v>
      </c>
      <c r="Q30" s="449">
        <f t="shared" si="21"/>
        <v>0</v>
      </c>
      <c r="R30" s="449">
        <f t="shared" si="21"/>
        <v>0</v>
      </c>
      <c r="S30" s="449">
        <f t="shared" si="21"/>
        <v>0</v>
      </c>
      <c r="T30" s="449">
        <f t="shared" si="21"/>
        <v>0</v>
      </c>
      <c r="U30" s="449">
        <f t="shared" si="21"/>
        <v>0</v>
      </c>
      <c r="V30" s="449">
        <f t="shared" si="21"/>
        <v>0</v>
      </c>
      <c r="W30" s="449">
        <f t="shared" si="21"/>
        <v>0</v>
      </c>
      <c r="X30" s="449">
        <f t="shared" si="21"/>
        <v>0</v>
      </c>
      <c r="Y30" s="449">
        <f t="shared" si="21"/>
        <v>0</v>
      </c>
      <c r="Z30" s="449">
        <f t="shared" si="21"/>
        <v>0</v>
      </c>
      <c r="AA30" s="449">
        <f t="shared" si="21"/>
        <v>0</v>
      </c>
      <c r="AB30" s="449">
        <f t="shared" si="21"/>
        <v>0</v>
      </c>
      <c r="AC30" s="449">
        <f t="shared" si="21"/>
        <v>0</v>
      </c>
      <c r="AD30" s="449">
        <f t="shared" si="21"/>
        <v>0</v>
      </c>
      <c r="AE30" s="449">
        <f t="shared" si="21"/>
        <v>0</v>
      </c>
      <c r="AF30" s="449">
        <f t="shared" si="21"/>
        <v>0</v>
      </c>
      <c r="AG30" s="448"/>
      <c r="AH30" s="448"/>
      <c r="AI30" s="448"/>
      <c r="AJ30" s="448"/>
      <c r="AK30" s="448"/>
      <c r="AL30" s="448"/>
      <c r="AM30" s="448"/>
      <c r="AN30" s="448"/>
      <c r="AO30" s="448"/>
      <c r="AP30" s="448"/>
      <c r="AQ30" s="448"/>
      <c r="AR30" s="448"/>
      <c r="AS30" s="448"/>
      <c r="AT30" s="448"/>
      <c r="AU30" s="448"/>
      <c r="AV30" s="448"/>
      <c r="AW30" s="448"/>
      <c r="AX30" s="448"/>
      <c r="AY30" s="448"/>
      <c r="AZ30" s="448"/>
      <c r="BA30" s="450"/>
      <c r="BB30" s="441"/>
      <c r="BC30" s="189"/>
      <c r="BD30" s="189"/>
      <c r="BE30" s="189"/>
      <c r="BF30" s="189"/>
      <c r="BG30" s="189"/>
      <c r="BH30" s="189"/>
      <c r="BI30" s="189"/>
      <c r="BJ30" s="189"/>
      <c r="BK30" s="189"/>
      <c r="BL30" s="189"/>
    </row>
    <row r="31" spans="1:64" ht="19.5" customHeight="1">
      <c r="A31" s="272"/>
      <c r="B31" s="272"/>
      <c r="C31" s="99"/>
      <c r="D31" s="99"/>
      <c r="E31" s="99"/>
      <c r="F31" s="99"/>
      <c r="G31" s="99"/>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6"/>
    </row>
    <row r="32" spans="1:64" ht="15.75">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8"/>
      <c r="AH32" s="98"/>
      <c r="AI32" s="98"/>
      <c r="AJ32" s="98"/>
      <c r="AK32" s="98"/>
      <c r="AL32" s="98"/>
      <c r="AM32" s="98"/>
      <c r="AN32" s="98"/>
      <c r="AO32" s="98"/>
      <c r="AP32" s="99"/>
      <c r="AQ32" s="99"/>
      <c r="AR32" s="99"/>
      <c r="AS32" s="99"/>
      <c r="AT32" s="99"/>
      <c r="AU32" s="99"/>
      <c r="AV32" s="99"/>
      <c r="AW32" s="99"/>
      <c r="AX32" s="99"/>
      <c r="AY32" s="99"/>
      <c r="AZ32" s="99"/>
      <c r="BA32" s="99"/>
      <c r="BB32" s="96"/>
    </row>
    <row r="33" spans="1:54" ht="15.75">
      <c r="A33" s="272" t="s">
        <v>65</v>
      </c>
      <c r="B33" s="272"/>
      <c r="C33" s="99"/>
      <c r="D33" s="99"/>
      <c r="E33" s="99"/>
      <c r="F33" s="99"/>
      <c r="G33" s="99"/>
      <c r="H33" s="95"/>
      <c r="I33" s="95"/>
      <c r="J33" s="95"/>
      <c r="K33" s="95"/>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6"/>
    </row>
    <row r="34" spans="1:54" ht="15.75">
      <c r="A34" s="596"/>
      <c r="B34" s="774"/>
      <c r="C34" s="774"/>
      <c r="D34" s="774"/>
      <c r="E34" s="775"/>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9"/>
      <c r="AH34" s="99"/>
      <c r="AI34" s="99"/>
      <c r="AJ34" s="99"/>
      <c r="AK34" s="99"/>
      <c r="AL34" s="99"/>
      <c r="AM34" s="99"/>
      <c r="AN34" s="99"/>
      <c r="AO34" s="99"/>
      <c r="AP34" s="99"/>
      <c r="AQ34" s="99"/>
      <c r="AR34" s="99"/>
      <c r="AS34" s="99"/>
      <c r="AT34" s="99"/>
      <c r="AU34" s="99"/>
      <c r="AV34" s="99"/>
      <c r="AW34" s="99"/>
      <c r="AX34" s="99"/>
      <c r="AY34" s="99"/>
      <c r="AZ34" s="99"/>
      <c r="BA34" s="99"/>
      <c r="BB34" s="96"/>
    </row>
    <row r="35" spans="1:54" ht="15.75">
      <c r="A35" s="596"/>
      <c r="B35" s="774"/>
      <c r="C35" s="774"/>
      <c r="D35" s="774"/>
      <c r="E35" s="775"/>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9"/>
      <c r="AH35" s="99"/>
      <c r="AI35" s="99"/>
      <c r="AJ35" s="99"/>
      <c r="AK35" s="99"/>
      <c r="AL35" s="99"/>
      <c r="AM35" s="99"/>
      <c r="AN35" s="99"/>
      <c r="AO35" s="99"/>
      <c r="AP35" s="99"/>
      <c r="AQ35" s="99"/>
      <c r="AR35" s="99"/>
      <c r="AS35" s="99"/>
      <c r="AT35" s="99"/>
      <c r="AU35" s="99"/>
      <c r="AV35" s="99"/>
      <c r="AW35" s="99"/>
      <c r="AX35" s="99"/>
      <c r="AY35" s="99"/>
      <c r="AZ35" s="99"/>
      <c r="BA35" s="99"/>
      <c r="BB35" s="96"/>
    </row>
    <row r="36" spans="1:54" ht="15.75">
      <c r="A36" s="562"/>
      <c r="B36" s="380"/>
      <c r="C36" s="380"/>
      <c r="D36" s="380"/>
      <c r="E36" s="380"/>
      <c r="F36" s="562"/>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9"/>
      <c r="AH36" s="99"/>
      <c r="AI36" s="99"/>
      <c r="AJ36" s="99"/>
      <c r="AK36" s="99"/>
      <c r="AL36" s="99"/>
      <c r="AM36" s="99"/>
      <c r="AN36" s="99"/>
      <c r="AO36" s="99"/>
      <c r="AP36" s="99"/>
      <c r="AQ36" s="99"/>
      <c r="AR36" s="99"/>
      <c r="AS36" s="99"/>
      <c r="AT36" s="99"/>
      <c r="AU36" s="99"/>
      <c r="AV36" s="99"/>
      <c r="AW36" s="99"/>
      <c r="AX36" s="99"/>
      <c r="AY36" s="99"/>
      <c r="AZ36" s="99"/>
      <c r="BA36" s="99"/>
      <c r="BB36" s="96"/>
    </row>
    <row r="37" spans="1:54" ht="15.75">
      <c r="A37" s="98"/>
      <c r="B37" s="99"/>
      <c r="C37" s="99"/>
      <c r="D37" s="99"/>
      <c r="E37" s="99"/>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9"/>
      <c r="AH37" s="99"/>
      <c r="AI37" s="99"/>
      <c r="AJ37" s="99"/>
      <c r="AK37" s="99"/>
      <c r="AL37" s="99"/>
      <c r="AM37" s="99"/>
      <c r="AN37" s="99"/>
      <c r="AO37" s="99"/>
      <c r="AP37" s="99"/>
      <c r="AQ37" s="99"/>
      <c r="AR37" s="99"/>
      <c r="AS37" s="99"/>
      <c r="AT37" s="99"/>
      <c r="AU37" s="99"/>
      <c r="AV37" s="99"/>
      <c r="AW37" s="99"/>
      <c r="AX37" s="99"/>
      <c r="AY37" s="99"/>
      <c r="AZ37" s="99"/>
      <c r="BA37" s="99"/>
      <c r="BB37" s="96"/>
    </row>
    <row r="38" spans="1:54" ht="15.75" hidden="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6"/>
    </row>
    <row r="39" spans="1:54" ht="15.75" hidden="1"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6"/>
    </row>
  </sheetData>
  <mergeCells count="92">
    <mergeCell ref="AM8:AN8"/>
    <mergeCell ref="AO8:AP8"/>
    <mergeCell ref="AQ8:AR8"/>
    <mergeCell ref="Y9:Y10"/>
    <mergeCell ref="Z9:Z10"/>
    <mergeCell ref="AB9:AB10"/>
    <mergeCell ref="AC9:AC10"/>
    <mergeCell ref="AD9:AD10"/>
    <mergeCell ref="AE9:AE10"/>
    <mergeCell ref="AF9:AF10"/>
    <mergeCell ref="AG9:AG10"/>
    <mergeCell ref="AH9:AH10"/>
    <mergeCell ref="AI9:AI10"/>
    <mergeCell ref="AJ9:AJ10"/>
    <mergeCell ref="AK9:AK10"/>
    <mergeCell ref="AA8:AB8"/>
    <mergeCell ref="A35:E35"/>
    <mergeCell ref="R9:R10"/>
    <mergeCell ref="S9:S10"/>
    <mergeCell ref="T9:T10"/>
    <mergeCell ref="AK8:AL8"/>
    <mergeCell ref="AC8:AD8"/>
    <mergeCell ref="AE8:AF8"/>
    <mergeCell ref="AG8:AH8"/>
    <mergeCell ref="AI8:AJ8"/>
    <mergeCell ref="Q8:R8"/>
    <mergeCell ref="S8:T8"/>
    <mergeCell ref="U8:V8"/>
    <mergeCell ref="W8:X8"/>
    <mergeCell ref="Y8:Z8"/>
    <mergeCell ref="V9:V10"/>
    <mergeCell ref="W9:W10"/>
    <mergeCell ref="X9:X10"/>
    <mergeCell ref="AA9:AA10"/>
    <mergeCell ref="A34:E34"/>
    <mergeCell ref="M6:T6"/>
    <mergeCell ref="M7:T7"/>
    <mergeCell ref="K6:K10"/>
    <mergeCell ref="L6:L10"/>
    <mergeCell ref="U6:AF6"/>
    <mergeCell ref="U9:U10"/>
    <mergeCell ref="BA7:BA10"/>
    <mergeCell ref="AP9:AP10"/>
    <mergeCell ref="AQ9:AQ10"/>
    <mergeCell ref="AT9:AT10"/>
    <mergeCell ref="AU9:AU10"/>
    <mergeCell ref="AO7:AT7"/>
    <mergeCell ref="AS8:AT8"/>
    <mergeCell ref="AU8:AV8"/>
    <mergeCell ref="AW8:AX8"/>
    <mergeCell ref="AY8:AZ8"/>
    <mergeCell ref="M5:AF5"/>
    <mergeCell ref="D8:D10"/>
    <mergeCell ref="E8:E10"/>
    <mergeCell ref="F8:F10"/>
    <mergeCell ref="G8:G10"/>
    <mergeCell ref="H6:H10"/>
    <mergeCell ref="M8:N8"/>
    <mergeCell ref="O8:P8"/>
    <mergeCell ref="M9:M10"/>
    <mergeCell ref="N9:N10"/>
    <mergeCell ref="O9:O10"/>
    <mergeCell ref="P9:P10"/>
    <mergeCell ref="Q9:Q10"/>
    <mergeCell ref="U7:AF7"/>
    <mergeCell ref="I6:I10"/>
    <mergeCell ref="J6:J10"/>
    <mergeCell ref="A2:G2"/>
    <mergeCell ref="A3:G3"/>
    <mergeCell ref="A4:G4"/>
    <mergeCell ref="A6:A10"/>
    <mergeCell ref="B6:B10"/>
    <mergeCell ref="C7:C10"/>
    <mergeCell ref="C6:G6"/>
    <mergeCell ref="D7:E7"/>
    <mergeCell ref="F7:G7"/>
    <mergeCell ref="AG6:AN6"/>
    <mergeCell ref="AG7:AN7"/>
    <mergeCell ref="AO6:AT6"/>
    <mergeCell ref="AZ9:AZ10"/>
    <mergeCell ref="AV9:AV10"/>
    <mergeCell ref="AW9:AW10"/>
    <mergeCell ref="AX9:AX10"/>
    <mergeCell ref="AY9:AY10"/>
    <mergeCell ref="AL9:AL10"/>
    <mergeCell ref="AM9:AM10"/>
    <mergeCell ref="AN9:AN10"/>
    <mergeCell ref="AR9:AR10"/>
    <mergeCell ref="AS9:AS10"/>
    <mergeCell ref="AO9:AO10"/>
    <mergeCell ref="AU7:AZ7"/>
    <mergeCell ref="AU6:BA6"/>
  </mergeCells>
  <conditionalFormatting sqref="B14:B29 H14:H29 J14:J29 L14:L29">
    <cfRule type="containsBlanks" dxfId="35" priority="1">
      <formula>LEN(TRIM(B14))=0</formula>
    </cfRule>
  </conditionalFormatting>
  <conditionalFormatting sqref="AO14:BA29">
    <cfRule type="containsBlanks" dxfId="34" priority="2">
      <formula>LEN(TRIM(AO14))=0</formula>
    </cfRule>
  </conditionalFormatting>
  <conditionalFormatting sqref="AG14:AN29 AO15:BA17">
    <cfRule type="containsBlanks" dxfId="33" priority="3">
      <formula>LEN(TRIM(AG14))=0</formula>
    </cfRule>
  </conditionalFormatting>
  <conditionalFormatting sqref="AG14:AN29 AO15:BA17">
    <cfRule type="containsText" dxfId="32" priority="4" operator="containsText" text="N/A">
      <formula>NOT(ISERROR(SEARCH(("N/A"),(AG14))))</formula>
    </cfRule>
  </conditionalFormatting>
  <conditionalFormatting sqref="AG14:AN29">
    <cfRule type="containsText" dxfId="31" priority="5" operator="containsText" text="N/A">
      <formula>NOT(ISERROR(SEARCH(("N/A"),(AG14))))</formula>
    </cfRule>
  </conditionalFormatting>
  <conditionalFormatting sqref="AO14:BA29">
    <cfRule type="containsText" dxfId="30" priority="6" operator="containsText" text="N/A">
      <formula>NOT(ISERROR(SEARCH(("N/A"),(AO14))))</formula>
    </cfRule>
  </conditionalFormatting>
  <conditionalFormatting sqref="A14:A29 C14:G29 I14:I29 K14:K29">
    <cfRule type="containsBlanks" dxfId="29" priority="7">
      <formula>LEN(TRIM(A14))=0</formula>
    </cfRule>
  </conditionalFormatting>
  <dataValidations count="6">
    <dataValidation type="custom" allowBlank="1" showDropDown="1" sqref="AO13:BA14 AP15:AP17 AR15:AR17 AT15:AT17 AV15:AV17 AX15:AX17 AZ15:BA17 E13:E29 G13:G29 L13:L29 AO18:BA29" xr:uid="{00000000-0002-0000-0100-000000000000}">
      <formula1>OR(NOT(ISERROR(DATEVALUE(E13))), AND(ISNUMBER(E13), LEFT(CELL("format", E13))="D"))</formula1>
    </dataValidation>
    <dataValidation type="list" allowBlank="1" showErrorMessage="1" sqref="K13:K29" xr:uid="{00000000-0002-0000-0100-000001000000}">
      <formula1>"Tier 1,Tier 2,Tier 3,N/A"</formula1>
    </dataValidation>
    <dataValidation type="list" allowBlank="1" showInputMessage="1" showErrorMessage="1" prompt="Click and enter a value from the list of items" sqref="H13:H29" xr:uid="{00000000-0002-0000-0100-000002000000}">
      <formula1>"CREATE-New,CREATE-Expansion,Transitory,Not Applicable"</formula1>
    </dataValidation>
    <dataValidation type="list" allowBlank="1" showErrorMessage="1" sqref="B13:B29" xr:uid="{00000000-0002-0000-0100-000003000000}">
      <formula1>"AFAB,APECO,BCDA,BOI,CDC,CEZA,JHMC,PEZA,PHIVIDEC,PPMC,RBOI,SBMA,TIEZA,ZCSEZA"</formula1>
    </dataValidation>
    <dataValidation type="list" allowBlank="1" showErrorMessage="1" sqref="I13:I29" xr:uid="{00000000-0002-0000-0100-000004000000}">
      <formula1>"Domestic,Export"</formula1>
    </dataValidation>
    <dataValidation type="list" allowBlank="1" showErrorMessage="1" sqref="J13:J29" xr:uid="{00000000-0002-0000-0100-000005000000}">
      <formula1>"Y,N"</formula1>
    </dataValidation>
  </dataValidations>
  <hyperlinks>
    <hyperlink ref="A6" location="Google_Sheet_Link_292470300" display="TIN" xr:uid="{00000000-0004-0000-0100-000000000000}"/>
    <hyperlink ref="B6" location="Google_Sheet_Link_1094982544" display="IPA" xr:uid="{00000000-0004-0000-0100-000001000000}"/>
    <hyperlink ref="C6" location="Google_Sheet_Link_1864330694" display="COR/CRTE" xr:uid="{00000000-0004-0000-0100-000002000000}"/>
    <hyperlink ref="H6" location="Google_Sheet_Link_2117259031" display="Registration classification" xr:uid="{00000000-0004-0000-0100-000003000000}"/>
    <hyperlink ref="I6" location="Google_Sheet_Link_785726757" display="Market orientation" xr:uid="{00000000-0004-0000-0100-000004000000}"/>
    <hyperlink ref="J6" location="Google_Sheet_Link_188446065" display="Manufacturing" xr:uid="{00000000-0004-0000-0100-000005000000}"/>
    <hyperlink ref="K6" location="Google_Sheet_Link_967414016" display="Tier" xr:uid="{00000000-0004-0000-0100-000006000000}"/>
    <hyperlink ref="L6" location="Google_Sheet_Link_676411683" display="End of taxable year" xr:uid="{00000000-0004-0000-0100-000007000000}"/>
    <hyperlink ref="M6" location="Google_Sheet_Link_375255760" display="Duration of incentives (in years)" xr:uid="{00000000-0004-0000-0100-000008000000}"/>
    <hyperlink ref="AG6" location="Google_Sheet_Link_375255760" display="Entitlement to tax incentives" xr:uid="{00000000-0004-0000-0100-000009000000}"/>
    <hyperlink ref="AO6" location="Google_Sheet_Link_375255760" display="Entitlement to tax incentives" xr:uid="{00000000-0004-0000-0100-00000A000000}"/>
    <hyperlink ref="AU6" location="Google_Sheet_Link_375255760" display="Entitlement to tax incentives" xr:uid="{00000000-0004-0000-0100-00000B000000}"/>
    <hyperlink ref="C7" location="Google_Sheet_Link_38325614" display="Project/Activity Name" xr:uid="{00000000-0004-0000-0100-00000C000000}"/>
    <hyperlink ref="BA7" location="Google_Sheet_Link_23411826" display="Other tax incentives applicable" xr:uid="{00000000-0004-0000-0100-00000D000000}"/>
    <hyperlink ref="AG8" location="Google_Sheet_Link_117052872" display="Income tax holiday" xr:uid="{00000000-0004-0000-0100-00000E000000}"/>
    <hyperlink ref="AI8" location="Google_Sheet_Link_2044580536" display="Gross income tax" xr:uid="{00000000-0004-0000-0100-00000F000000}"/>
    <hyperlink ref="AK8" location="Google_Sheet_Link_2116818158" display="VAT exemption and zero-rating" xr:uid="{00000000-0004-0000-0100-000010000000}"/>
    <hyperlink ref="AM8" location="Google_Sheet_Link_334085091" display="Duty exemption" xr:uid="{00000000-0004-0000-0100-000011000000}"/>
    <hyperlink ref="AO8" location="Google_Sheet_Link_797197632" display="Income tax holiday" xr:uid="{00000000-0004-0000-0100-000012000000}"/>
    <hyperlink ref="AQ8" location="Google_Sheet_Link_632358672" display="Income tax holiday extension" xr:uid="{00000000-0004-0000-0100-000013000000}"/>
    <hyperlink ref="AS8" location="Google_Sheet_Link_2137644414" display="Enhanced deductions" xr:uid="{00000000-0004-0000-0100-000014000000}"/>
    <hyperlink ref="AU8" location="Google_Sheet_Link_2101172733" display="Special corporate income tax" xr:uid="{00000000-0004-0000-0100-000015000000}"/>
    <hyperlink ref="AW8" location="Google_Sheet_Link_1458410495" display="VAT exemption and zero-rating" xr:uid="{00000000-0004-0000-0100-000016000000}"/>
    <hyperlink ref="AY8" location="Google_Sheet_Link_656338442" display="Duty exemption" xr:uid="{00000000-0004-0000-0100-000017000000}"/>
  </hyperlink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C0577-3220-4DA4-9F6B-A34C51FD9296}">
  <sheetPr>
    <tabColor theme="7" tint="0.39997558519241921"/>
  </sheetPr>
  <dimension ref="A1:CP239"/>
  <sheetViews>
    <sheetView topLeftCell="D4" workbookViewId="0">
      <selection activeCell="J11" sqref="J11"/>
    </sheetView>
  </sheetViews>
  <sheetFormatPr defaultColWidth="0" defaultRowHeight="0" customHeight="1" zeroHeight="1" outlineLevelRow="1" outlineLevelCol="1"/>
  <cols>
    <col min="1" max="2" width="15.75" style="32" customWidth="1"/>
    <col min="3" max="3" width="32.5" style="32" customWidth="1"/>
    <col min="4" max="9" width="15.75" style="32" customWidth="1"/>
    <col min="10" max="10" width="24.25" style="32" customWidth="1"/>
    <col min="11" max="11" width="24.75" style="32" customWidth="1"/>
    <col min="12" max="13" width="18.25" style="32" customWidth="1"/>
    <col min="14" max="14" width="17.75" style="32" customWidth="1"/>
    <col min="15" max="15" width="6.75" style="32" hidden="1" customWidth="1" outlineLevel="1"/>
    <col min="16" max="16" width="8.125" style="32" hidden="1" customWidth="1" outlineLevel="1"/>
    <col min="17" max="17" width="6.75" style="32" hidden="1" customWidth="1" outlineLevel="1"/>
    <col min="18" max="18" width="10.375" style="32" hidden="1" customWidth="1" outlineLevel="1"/>
    <col min="19" max="19" width="15.75" style="32" customWidth="1" collapsed="1"/>
    <col min="20" max="23" width="15.75" style="32" customWidth="1"/>
    <col min="24" max="24" width="22.875" style="32" customWidth="1"/>
    <col min="25" max="26" width="13.5" style="32" customWidth="1"/>
    <col min="27" max="27" width="14.125" style="32" customWidth="1"/>
    <col min="28" max="30" width="13.5" style="32" customWidth="1"/>
    <col min="31" max="31" width="20.75" style="32" customWidth="1"/>
    <col min="32" max="35" width="21.5" style="32" customWidth="1"/>
    <col min="36" max="36" width="19" style="32" customWidth="1"/>
    <col min="37" max="39" width="29.25" style="32" customWidth="1"/>
    <col min="40" max="94" width="0" style="32" hidden="1" customWidth="1"/>
    <col min="95" max="16384" width="11.25" style="32" hidden="1"/>
  </cols>
  <sheetData>
    <row r="1" spans="1:59" ht="15" customHeight="1">
      <c r="A1" s="99"/>
      <c r="B1" s="99"/>
      <c r="C1" s="99"/>
      <c r="D1" s="99"/>
      <c r="E1" s="99"/>
      <c r="F1" s="99"/>
      <c r="G1" s="99"/>
      <c r="H1" s="96"/>
      <c r="I1" s="96"/>
      <c r="J1" s="96"/>
      <c r="K1" s="95"/>
      <c r="L1" s="95"/>
      <c r="M1" s="95"/>
      <c r="N1" s="266"/>
      <c r="O1" s="99"/>
      <c r="P1" s="266"/>
      <c r="Q1" s="99"/>
      <c r="R1" s="99"/>
      <c r="S1" s="99"/>
      <c r="T1" s="99"/>
      <c r="U1" s="99"/>
      <c r="V1" s="99"/>
      <c r="W1" s="99"/>
      <c r="X1" s="99"/>
      <c r="Y1" s="99"/>
      <c r="Z1" s="99"/>
      <c r="AA1" s="99"/>
      <c r="AB1" s="99"/>
      <c r="AC1" s="99"/>
      <c r="AD1" s="99"/>
      <c r="AE1" s="99"/>
      <c r="AF1" s="99"/>
      <c r="AG1" s="99"/>
      <c r="AH1" s="99"/>
      <c r="AI1" s="99"/>
      <c r="AJ1" s="99"/>
      <c r="AK1" s="99"/>
      <c r="AL1" s="99"/>
      <c r="AM1" s="99"/>
    </row>
    <row r="2" spans="1:59" ht="15.75">
      <c r="A2" s="572" t="s">
        <v>429</v>
      </c>
      <c r="B2" s="767"/>
      <c r="C2" s="767"/>
      <c r="D2" s="767"/>
      <c r="E2" s="767"/>
      <c r="F2" s="767"/>
      <c r="G2" s="767"/>
      <c r="H2" s="96"/>
      <c r="I2" s="96"/>
      <c r="J2" s="96"/>
      <c r="K2" s="96"/>
      <c r="L2" s="96"/>
      <c r="M2" s="96"/>
      <c r="N2" s="267"/>
      <c r="O2" s="96"/>
      <c r="P2" s="268"/>
      <c r="Q2" s="96"/>
      <c r="R2" s="99"/>
      <c r="S2" s="96"/>
      <c r="T2" s="96"/>
      <c r="U2" s="96"/>
      <c r="V2" s="96"/>
      <c r="W2" s="96"/>
      <c r="X2" s="96"/>
      <c r="Y2" s="96"/>
      <c r="Z2" s="96"/>
      <c r="AA2" s="96"/>
      <c r="AB2" s="96"/>
      <c r="AC2" s="96"/>
      <c r="AD2" s="96"/>
      <c r="AE2" s="250"/>
      <c r="AF2" s="250"/>
      <c r="AG2" s="250"/>
      <c r="AH2" s="250"/>
      <c r="AI2" s="250"/>
      <c r="AJ2" s="250"/>
      <c r="AK2" s="251"/>
      <c r="AL2" s="251"/>
      <c r="AM2" s="251"/>
    </row>
    <row r="3" spans="1:59" ht="15.75">
      <c r="A3" s="572" t="s">
        <v>1</v>
      </c>
      <c r="B3" s="767"/>
      <c r="C3" s="767"/>
      <c r="D3" s="767"/>
      <c r="E3" s="767"/>
      <c r="F3" s="767"/>
      <c r="G3" s="767"/>
      <c r="H3" s="96"/>
      <c r="I3" s="96"/>
      <c r="J3" s="96"/>
      <c r="K3" s="96"/>
      <c r="L3" s="96"/>
      <c r="M3" s="96"/>
      <c r="N3" s="96"/>
      <c r="O3" s="267"/>
      <c r="P3" s="96"/>
      <c r="Q3" s="96"/>
      <c r="R3" s="96"/>
      <c r="S3" s="96"/>
      <c r="T3" s="96"/>
      <c r="U3" s="96"/>
      <c r="V3" s="96"/>
      <c r="W3" s="96"/>
      <c r="X3" s="96"/>
      <c r="Y3" s="96"/>
      <c r="Z3" s="96"/>
      <c r="AA3" s="96"/>
      <c r="AB3" s="96"/>
      <c r="AC3" s="96"/>
      <c r="AD3" s="96"/>
      <c r="AE3" s="250"/>
      <c r="AF3" s="250"/>
      <c r="AG3" s="250"/>
      <c r="AH3" s="250"/>
      <c r="AI3" s="250"/>
      <c r="AJ3" s="250"/>
      <c r="AK3" s="251"/>
      <c r="AL3" s="251"/>
      <c r="AM3" s="251"/>
    </row>
    <row r="4" spans="1:59" ht="15.75">
      <c r="A4" s="572" t="s">
        <v>2</v>
      </c>
      <c r="B4" s="767"/>
      <c r="C4" s="767"/>
      <c r="D4" s="767"/>
      <c r="E4" s="767"/>
      <c r="F4" s="767"/>
      <c r="G4" s="767"/>
      <c r="H4" s="96"/>
      <c r="I4" s="96"/>
      <c r="J4" s="96"/>
      <c r="K4" s="96"/>
      <c r="L4" s="96"/>
      <c r="M4" s="96"/>
      <c r="N4" s="96"/>
      <c r="O4" s="96"/>
      <c r="P4" s="96"/>
      <c r="Q4" s="96"/>
      <c r="R4" s="96"/>
      <c r="S4" s="96"/>
      <c r="T4" s="96"/>
      <c r="U4" s="96"/>
      <c r="V4" s="131"/>
      <c r="W4" s="96"/>
      <c r="X4" s="131"/>
      <c r="Y4" s="96"/>
      <c r="Z4" s="96"/>
      <c r="AA4" s="96"/>
      <c r="AB4" s="96"/>
      <c r="AC4" s="96"/>
      <c r="AD4" s="96"/>
      <c r="AE4" s="250"/>
      <c r="AF4" s="250"/>
      <c r="AG4" s="250"/>
      <c r="AH4" s="250"/>
      <c r="AI4" s="250"/>
      <c r="AJ4" s="250"/>
      <c r="AK4" s="251"/>
      <c r="AL4" s="251"/>
      <c r="AM4" s="251"/>
    </row>
    <row r="5" spans="1:59" ht="15.75">
      <c r="A5" s="258"/>
      <c r="B5" s="258"/>
      <c r="C5" s="258"/>
      <c r="D5" s="258"/>
      <c r="E5" s="258"/>
      <c r="F5" s="258"/>
      <c r="G5" s="258"/>
      <c r="H5" s="258"/>
      <c r="I5" s="258"/>
      <c r="J5" s="258"/>
      <c r="K5" s="258"/>
      <c r="L5" s="258"/>
      <c r="M5" s="258"/>
      <c r="N5" s="258"/>
      <c r="O5" s="258" t="s">
        <v>5</v>
      </c>
      <c r="P5" s="258"/>
      <c r="Q5" s="258"/>
      <c r="R5" s="258"/>
      <c r="S5" s="258"/>
      <c r="T5" s="258"/>
      <c r="U5" s="258"/>
      <c r="V5" s="258"/>
      <c r="W5" s="258"/>
      <c r="X5" s="258"/>
      <c r="Y5" s="258"/>
      <c r="Z5" s="258"/>
      <c r="AA5" s="258"/>
      <c r="AB5" s="258"/>
      <c r="AC5" s="258"/>
      <c r="AD5" s="258"/>
      <c r="AE5" s="258"/>
      <c r="AF5" s="258"/>
      <c r="AG5" s="258"/>
      <c r="AH5" s="258"/>
      <c r="AI5" s="510"/>
      <c r="AJ5" s="258"/>
      <c r="AK5" s="258"/>
      <c r="AL5" s="258"/>
      <c r="AM5" s="258"/>
      <c r="AN5" s="258"/>
      <c r="AO5" s="258"/>
      <c r="AP5" s="258"/>
      <c r="AQ5" s="258"/>
      <c r="AR5" s="258"/>
      <c r="AS5" s="258"/>
      <c r="AT5" s="258"/>
      <c r="AU5" s="258"/>
      <c r="AV5" s="258"/>
      <c r="AW5" s="258"/>
      <c r="AX5" s="258"/>
      <c r="AY5" s="258"/>
      <c r="AZ5" s="258"/>
      <c r="BA5" s="258"/>
      <c r="BB5" s="258"/>
      <c r="BC5" s="258"/>
      <c r="BD5" s="99"/>
      <c r="BE5" s="99"/>
      <c r="BF5" s="99"/>
      <c r="BG5" s="99"/>
    </row>
    <row r="6" spans="1:59" ht="15.75" customHeight="1">
      <c r="A6" s="667" t="s">
        <v>8</v>
      </c>
      <c r="B6" s="669" t="s">
        <v>9</v>
      </c>
      <c r="C6" s="671" t="s">
        <v>10</v>
      </c>
      <c r="D6" s="672"/>
      <c r="E6" s="672"/>
      <c r="F6" s="672"/>
      <c r="G6" s="673"/>
      <c r="H6" s="684" t="s">
        <v>430</v>
      </c>
      <c r="I6" s="686" t="s">
        <v>354</v>
      </c>
      <c r="J6" s="689" t="s">
        <v>431</v>
      </c>
      <c r="K6" s="703" t="s">
        <v>11</v>
      </c>
      <c r="L6" s="704"/>
      <c r="M6" s="639" t="s">
        <v>365</v>
      </c>
      <c r="N6" s="695" t="s">
        <v>13</v>
      </c>
      <c r="O6" s="644" t="s">
        <v>14</v>
      </c>
      <c r="P6" s="795"/>
      <c r="Q6" s="795"/>
      <c r="R6" s="795"/>
      <c r="S6" s="645" t="s">
        <v>15</v>
      </c>
      <c r="T6" s="645"/>
      <c r="U6" s="645"/>
      <c r="V6" s="645"/>
      <c r="W6" s="645"/>
      <c r="X6" s="694" t="s">
        <v>31</v>
      </c>
      <c r="Y6" s="635" t="s">
        <v>432</v>
      </c>
      <c r="Z6" s="635"/>
      <c r="AA6" s="635"/>
      <c r="AB6" s="635"/>
      <c r="AC6" s="635"/>
      <c r="AD6" s="636"/>
      <c r="AE6" s="654" t="s">
        <v>433</v>
      </c>
      <c r="AF6" s="654"/>
      <c r="AG6" s="654"/>
      <c r="AH6" s="654"/>
      <c r="AI6" s="654"/>
      <c r="AJ6" s="655"/>
      <c r="AK6" s="692" t="s">
        <v>409</v>
      </c>
      <c r="AL6" s="693"/>
      <c r="AM6" s="681" t="s">
        <v>434</v>
      </c>
      <c r="AN6" s="356"/>
      <c r="AO6" s="356"/>
      <c r="AP6" s="356"/>
      <c r="AQ6" s="356"/>
      <c r="AR6" s="356"/>
      <c r="AS6" s="356"/>
      <c r="AT6" s="356"/>
      <c r="AU6" s="356"/>
      <c r="AV6" s="356"/>
      <c r="AW6" s="356"/>
      <c r="AX6" s="356"/>
      <c r="AY6" s="356"/>
      <c r="AZ6" s="356"/>
      <c r="BA6" s="356"/>
      <c r="BB6" s="356"/>
      <c r="BC6" s="356"/>
    </row>
    <row r="7" spans="1:59" ht="28.5" customHeight="1">
      <c r="A7" s="668"/>
      <c r="B7" s="670"/>
      <c r="C7" s="674" t="s">
        <v>21</v>
      </c>
      <c r="D7" s="677" t="s">
        <v>22</v>
      </c>
      <c r="E7" s="678"/>
      <c r="F7" s="679" t="s">
        <v>23</v>
      </c>
      <c r="G7" s="680"/>
      <c r="H7" s="684"/>
      <c r="I7" s="687"/>
      <c r="J7" s="690"/>
      <c r="K7" s="698" t="s">
        <v>24</v>
      </c>
      <c r="L7" s="700" t="s">
        <v>25</v>
      </c>
      <c r="M7" s="640"/>
      <c r="N7" s="696"/>
      <c r="O7" s="663" t="s">
        <v>26</v>
      </c>
      <c r="P7" s="590"/>
      <c r="Q7" s="591" t="s">
        <v>27</v>
      </c>
      <c r="R7" s="591"/>
      <c r="S7" s="643" t="s">
        <v>28</v>
      </c>
      <c r="T7" s="643"/>
      <c r="U7" s="642" t="s">
        <v>29</v>
      </c>
      <c r="V7" s="642"/>
      <c r="W7" s="643" t="s">
        <v>375</v>
      </c>
      <c r="X7" s="652"/>
      <c r="Y7" s="638" t="s">
        <v>32</v>
      </c>
      <c r="Z7" s="638" t="s">
        <v>33</v>
      </c>
      <c r="AA7" s="638" t="s">
        <v>375</v>
      </c>
      <c r="AB7" s="638" t="s">
        <v>435</v>
      </c>
      <c r="AC7" s="638" t="s">
        <v>436</v>
      </c>
      <c r="AD7" s="637" t="s">
        <v>36</v>
      </c>
      <c r="AE7" s="648" t="s">
        <v>437</v>
      </c>
      <c r="AF7" s="651" t="s">
        <v>392</v>
      </c>
      <c r="AG7" s="651" t="s">
        <v>438</v>
      </c>
      <c r="AH7" s="651" t="s">
        <v>398</v>
      </c>
      <c r="AI7" s="651" t="s">
        <v>439</v>
      </c>
      <c r="AJ7" s="651" t="s">
        <v>440</v>
      </c>
      <c r="AK7" s="638" t="s">
        <v>441</v>
      </c>
      <c r="AL7" s="646" t="s">
        <v>442</v>
      </c>
      <c r="AM7" s="682"/>
    </row>
    <row r="8" spans="1:59" ht="15.75" customHeight="1">
      <c r="A8" s="668"/>
      <c r="B8" s="670"/>
      <c r="C8" s="675"/>
      <c r="D8" s="664" t="s">
        <v>37</v>
      </c>
      <c r="E8" s="664" t="s">
        <v>38</v>
      </c>
      <c r="F8" s="660" t="str">
        <f>D8</f>
        <v>No.</v>
      </c>
      <c r="G8" s="660" t="str">
        <f>E8</f>
        <v>Date issued</v>
      </c>
      <c r="H8" s="684"/>
      <c r="I8" s="687"/>
      <c r="J8" s="690"/>
      <c r="K8" s="699"/>
      <c r="L8" s="701"/>
      <c r="M8" s="640"/>
      <c r="N8" s="696"/>
      <c r="O8" s="663"/>
      <c r="P8" s="590"/>
      <c r="Q8" s="591"/>
      <c r="R8" s="591"/>
      <c r="S8" s="643"/>
      <c r="T8" s="643"/>
      <c r="U8" s="642"/>
      <c r="V8" s="642"/>
      <c r="W8" s="643"/>
      <c r="X8" s="652"/>
      <c r="Y8" s="638"/>
      <c r="Z8" s="638"/>
      <c r="AA8" s="638"/>
      <c r="AB8" s="638"/>
      <c r="AC8" s="638"/>
      <c r="AD8" s="637"/>
      <c r="AE8" s="649"/>
      <c r="AF8" s="652"/>
      <c r="AG8" s="652"/>
      <c r="AH8" s="652"/>
      <c r="AI8" s="652"/>
      <c r="AJ8" s="652"/>
      <c r="AK8" s="638"/>
      <c r="AL8" s="647"/>
      <c r="AM8" s="682"/>
    </row>
    <row r="9" spans="1:59" ht="15" customHeight="1">
      <c r="A9" s="668"/>
      <c r="B9" s="670"/>
      <c r="C9" s="675"/>
      <c r="D9" s="665"/>
      <c r="E9" s="665"/>
      <c r="F9" s="661"/>
      <c r="G9" s="661"/>
      <c r="H9" s="684"/>
      <c r="I9" s="687"/>
      <c r="J9" s="690"/>
      <c r="K9" s="699"/>
      <c r="L9" s="701"/>
      <c r="M9" s="640"/>
      <c r="N9" s="696"/>
      <c r="O9" s="663" t="s">
        <v>39</v>
      </c>
      <c r="P9" s="590" t="s">
        <v>40</v>
      </c>
      <c r="Q9" s="591" t="str">
        <f>O9</f>
        <v>Total</v>
      </c>
      <c r="R9" s="591" t="str">
        <f>P9</f>
        <v>Unused</v>
      </c>
      <c r="S9" s="659" t="s">
        <v>41</v>
      </c>
      <c r="T9" s="659" t="s">
        <v>42</v>
      </c>
      <c r="U9" s="656" t="s">
        <v>41</v>
      </c>
      <c r="V9" s="658" t="s">
        <v>42</v>
      </c>
      <c r="W9" s="643"/>
      <c r="X9" s="652"/>
      <c r="Y9" s="638"/>
      <c r="Z9" s="638"/>
      <c r="AA9" s="638"/>
      <c r="AB9" s="638"/>
      <c r="AC9" s="638"/>
      <c r="AD9" s="637"/>
      <c r="AE9" s="649"/>
      <c r="AF9" s="652"/>
      <c r="AG9" s="652"/>
      <c r="AH9" s="652"/>
      <c r="AI9" s="652"/>
      <c r="AJ9" s="652"/>
      <c r="AK9" s="638"/>
      <c r="AL9" s="647"/>
      <c r="AM9" s="682"/>
    </row>
    <row r="10" spans="1:59" ht="39.75" customHeight="1">
      <c r="A10" s="668"/>
      <c r="B10" s="670"/>
      <c r="C10" s="676"/>
      <c r="D10" s="666"/>
      <c r="E10" s="666"/>
      <c r="F10" s="662"/>
      <c r="G10" s="662"/>
      <c r="H10" s="685"/>
      <c r="I10" s="688"/>
      <c r="J10" s="691"/>
      <c r="K10" s="699"/>
      <c r="L10" s="702"/>
      <c r="M10" s="641"/>
      <c r="N10" s="697"/>
      <c r="O10" s="796"/>
      <c r="P10" s="772"/>
      <c r="Q10" s="772"/>
      <c r="R10" s="772"/>
      <c r="S10" s="659"/>
      <c r="T10" s="797"/>
      <c r="U10" s="657"/>
      <c r="V10" s="798"/>
      <c r="W10" s="643"/>
      <c r="X10" s="653"/>
      <c r="Y10" s="638"/>
      <c r="Z10" s="638"/>
      <c r="AA10" s="638"/>
      <c r="AB10" s="638"/>
      <c r="AC10" s="638"/>
      <c r="AD10" s="637"/>
      <c r="AE10" s="650"/>
      <c r="AF10" s="653"/>
      <c r="AG10" s="653"/>
      <c r="AH10" s="653"/>
      <c r="AI10" s="653"/>
      <c r="AJ10" s="653"/>
      <c r="AK10" s="638"/>
      <c r="AL10" s="647"/>
      <c r="AM10" s="683"/>
    </row>
    <row r="11" spans="1:59" s="130" customFormat="1" ht="39" customHeight="1">
      <c r="A11" s="357" t="s">
        <v>43</v>
      </c>
      <c r="B11" s="358"/>
      <c r="C11" s="359"/>
      <c r="D11" s="360"/>
      <c r="E11" s="360" t="s">
        <v>44</v>
      </c>
      <c r="F11" s="361"/>
      <c r="G11" s="361" t="str">
        <f>E11</f>
        <v>MM/DD/YYYY</v>
      </c>
      <c r="H11" s="376"/>
      <c r="I11" s="378"/>
      <c r="J11" s="362"/>
      <c r="K11" s="384" t="s">
        <v>45</v>
      </c>
      <c r="L11" s="385"/>
      <c r="M11" s="387"/>
      <c r="N11" s="389" t="str">
        <f>E11</f>
        <v>MM/DD/YYYY</v>
      </c>
      <c r="O11" s="363" t="str">
        <f>CONCATENATE(
IF(MID(S12,3,1)=")",MID(S12,2,1),MID(S12,2,2)),",",
IF(MID(T12,3,1)=")",MID(T12,2,1),MID(T12,2,2))
)</f>
        <v>S,T</v>
      </c>
      <c r="P11" s="364" t="str">
        <f>CONCATENATE(
IF(MID($N$12,3,1)=")",MID($N$12,2,1),MID($N$12,2,2)),",",
IF(MID(T12,3,1)=")",MID(T12,2,1),MID(T12,2,2))
)</f>
        <v>N,T</v>
      </c>
      <c r="Q11" s="365" t="str">
        <f>CONCATENATE(
IF(MID(U12,3,1)=")",MID(U12,2,1),MID(U12,2,2)),",",
IF(MID(V12,3,1)=")",MID(V12,2,1),MID(V12,2,2))
)</f>
        <v>U,V</v>
      </c>
      <c r="R11" s="365" t="str">
        <f>CONCATENATE(
IF(MID($N$12,3,1)=")",MID($N$12,2,1),MID($N$12,2,2)),",",
IF(MID(V12,3,1)=")",MID(V12,2,1),MID(V12,2,2))
)</f>
        <v>N,V</v>
      </c>
      <c r="S11" s="391" t="s">
        <v>48</v>
      </c>
      <c r="T11" s="391" t="s">
        <v>48</v>
      </c>
      <c r="U11" s="394" t="str">
        <f>G11</f>
        <v>MM/DD/YYYY</v>
      </c>
      <c r="V11" s="394" t="str">
        <f>U11</f>
        <v>MM/DD/YYYY</v>
      </c>
      <c r="W11" s="392" t="s">
        <v>47</v>
      </c>
      <c r="X11" s="384" t="s">
        <v>49</v>
      </c>
      <c r="Y11" s="378" t="s">
        <v>47</v>
      </c>
      <c r="Z11" s="378" t="s">
        <v>47</v>
      </c>
      <c r="AA11" s="378" t="s">
        <v>47</v>
      </c>
      <c r="AB11" s="378" t="s">
        <v>47</v>
      </c>
      <c r="AC11" s="378" t="s">
        <v>47</v>
      </c>
      <c r="AD11" s="397" t="s">
        <v>50</v>
      </c>
      <c r="AE11" s="399" t="s">
        <v>47</v>
      </c>
      <c r="AF11" s="376" t="s">
        <v>443</v>
      </c>
      <c r="AG11" s="376"/>
      <c r="AH11" s="376"/>
      <c r="AI11" s="376"/>
      <c r="AJ11" s="376" t="s">
        <v>444</v>
      </c>
      <c r="AK11" s="378" t="s">
        <v>47</v>
      </c>
      <c r="AL11" s="401" t="s">
        <v>445</v>
      </c>
      <c r="AM11" s="399" t="s">
        <v>47</v>
      </c>
      <c r="AN11" s="366"/>
      <c r="AO11" s="366"/>
      <c r="AP11" s="366"/>
      <c r="AQ11" s="366"/>
      <c r="AR11" s="366"/>
      <c r="AS11" s="366"/>
      <c r="AT11" s="366"/>
      <c r="AU11" s="366"/>
      <c r="AV11" s="366"/>
      <c r="AW11" s="366"/>
      <c r="AX11" s="366"/>
      <c r="AY11" s="366"/>
      <c r="AZ11" s="366"/>
      <c r="BA11" s="366"/>
      <c r="BB11" s="366"/>
      <c r="BC11" s="366"/>
      <c r="BD11" s="366"/>
      <c r="BE11" s="366"/>
      <c r="BF11" s="366"/>
    </row>
    <row r="12" spans="1:59" ht="15.75" customHeight="1">
      <c r="A12" s="367" t="str">
        <f t="shared" ref="A12:AD12" si="0">CONCATENATE("(",MID(ADDRESS(ROW(),COLUMN()),2,SEARCH("$",ADDRESS(ROW(),COLUMN()),2)-2),")")</f>
        <v>(A)</v>
      </c>
      <c r="B12" s="368" t="str">
        <f t="shared" si="0"/>
        <v>(B)</v>
      </c>
      <c r="C12" s="369" t="str">
        <f t="shared" si="0"/>
        <v>(C)</v>
      </c>
      <c r="D12" s="370" t="str">
        <f t="shared" si="0"/>
        <v>(D)</v>
      </c>
      <c r="E12" s="370" t="str">
        <f t="shared" si="0"/>
        <v>(E)</v>
      </c>
      <c r="F12" s="371" t="str">
        <f t="shared" si="0"/>
        <v>(F)</v>
      </c>
      <c r="G12" s="371" t="str">
        <f t="shared" si="0"/>
        <v>(G)</v>
      </c>
      <c r="H12" s="377" t="str">
        <f t="shared" si="0"/>
        <v>(H)</v>
      </c>
      <c r="I12" s="379" t="str">
        <f>CONCATENATE("(",MID(ADDRESS(ROW(),COLUMN()),2,SEARCH("$",ADDRESS(ROW(),COLUMN()),2)-2),")")</f>
        <v>(I)</v>
      </c>
      <c r="J12" s="372" t="str">
        <f>CONCATENATE("(",MID(ADDRESS(ROW(),COLUMN()),2,SEARCH("$",ADDRESS(ROW(),COLUMN()),2)-2),")")</f>
        <v>(J)</v>
      </c>
      <c r="K12" s="377" t="str">
        <f t="shared" si="0"/>
        <v>(K)</v>
      </c>
      <c r="L12" s="386" t="str">
        <f t="shared" si="0"/>
        <v>(L)</v>
      </c>
      <c r="M12" s="388" t="str">
        <f t="shared" si="0"/>
        <v>(M)</v>
      </c>
      <c r="N12" s="390" t="str">
        <f t="shared" si="0"/>
        <v>(N)</v>
      </c>
      <c r="O12" s="373" t="str">
        <f t="shared" si="0"/>
        <v>(O)</v>
      </c>
      <c r="P12" s="374" t="str">
        <f t="shared" si="0"/>
        <v>(P)</v>
      </c>
      <c r="Q12" s="375" t="str">
        <f t="shared" si="0"/>
        <v>(Q)</v>
      </c>
      <c r="R12" s="375" t="str">
        <f t="shared" si="0"/>
        <v>(R)</v>
      </c>
      <c r="S12" s="393" t="str">
        <f t="shared" si="0"/>
        <v>(S)</v>
      </c>
      <c r="T12" s="393" t="str">
        <f t="shared" si="0"/>
        <v>(T)</v>
      </c>
      <c r="U12" s="395" t="str">
        <f t="shared" si="0"/>
        <v>(U)</v>
      </c>
      <c r="V12" s="395" t="str">
        <f t="shared" si="0"/>
        <v>(V)</v>
      </c>
      <c r="W12" s="393" t="str">
        <f t="shared" si="0"/>
        <v>(W)</v>
      </c>
      <c r="X12" s="396" t="str">
        <f t="shared" si="0"/>
        <v>(X)</v>
      </c>
      <c r="Y12" s="379" t="str">
        <f t="shared" si="0"/>
        <v>(Y)</v>
      </c>
      <c r="Z12" s="379" t="str">
        <f t="shared" si="0"/>
        <v>(Z)</v>
      </c>
      <c r="AA12" s="379" t="str">
        <f t="shared" si="0"/>
        <v>(AA)</v>
      </c>
      <c r="AB12" s="379" t="str">
        <f t="shared" si="0"/>
        <v>(AB)</v>
      </c>
      <c r="AC12" s="379" t="str">
        <f t="shared" si="0"/>
        <v>(AC)</v>
      </c>
      <c r="AD12" s="398" t="str">
        <f t="shared" si="0"/>
        <v>(AD)</v>
      </c>
      <c r="AE12" s="400" t="str">
        <f>CONCATENATE("(",MID(ADDRESS(ROW(),COLUMN()),2,SEARCH("$",ADDRESS(ROW(),COLUMN()),2)-2),")")</f>
        <v>(AE)</v>
      </c>
      <c r="AF12" s="377" t="str">
        <f>CONCATENATE("(",MID(ADDRESS(ROW(),COLUMN()),2,SEARCH("$",ADDRESS(ROW(),COLUMN()),2)-2),")")</f>
        <v>(AF)</v>
      </c>
      <c r="AG12" s="377" t="str">
        <f>CONCATENATE("(",MID(ADDRESS(ROW(),COLUMN()),2,SEARCH("$",ADDRESS(ROW(),COLUMN()),2)-2),")")</f>
        <v>(AG)</v>
      </c>
      <c r="AH12" s="377" t="str">
        <f>CONCATENATE("(",MID(ADDRESS(ROW(),COLUMN()),2,SEARCH("$",ADDRESS(ROW(),COLUMN()),2)-2),")")</f>
        <v>(AH)</v>
      </c>
      <c r="AI12" s="377" t="str">
        <f>CONCATENATE("(",MID(ADDRESS(ROW(),COLUMN()),2,SEARCH("$",ADDRESS(ROW(),COLUMN()),2)-2),")")</f>
        <v>(AI)</v>
      </c>
      <c r="AJ12" s="377" t="str">
        <f>CONCATENATE("(",MID(ADDRESS(ROW(),COLUMN()),2,SEARCH("$",ADDRESS(ROW(),COLUMN()),2)-2),")")</f>
        <v>(AJ)</v>
      </c>
      <c r="AK12" s="379" t="str">
        <f>CONCATENATE("(",MID(ADDRESS(ROW(),COLUMN()),2,SEARCH("$",ADDRESS(ROW(),COLUMN()),2)-2),")")</f>
        <v>(AK)</v>
      </c>
      <c r="AL12" s="402" t="str">
        <f>CONCATENATE("(",MID(ADDRESS(ROW(),COLUMN()),2,SEARCH("$",ADDRESS(ROW(),COLUMN()),2)-2),")")</f>
        <v>(AL)</v>
      </c>
      <c r="AM12" s="400" t="str">
        <f>CONCATENATE("(",MID(ADDRESS(ROW(),COLUMN()),2,SEARCH("$",ADDRESS(ROW(),COLUMN()),2)-2),")")</f>
        <v>(AM)</v>
      </c>
      <c r="AN12" s="356"/>
      <c r="AO12" s="356"/>
      <c r="AP12" s="356"/>
      <c r="AQ12" s="356"/>
      <c r="AR12" s="356"/>
      <c r="AS12" s="356"/>
      <c r="AT12" s="356"/>
      <c r="AU12" s="356"/>
      <c r="AV12" s="356"/>
      <c r="AW12" s="356"/>
      <c r="AX12" s="356"/>
      <c r="AY12" s="356"/>
      <c r="AZ12" s="356"/>
      <c r="BA12" s="356"/>
      <c r="BB12" s="356"/>
      <c r="BC12" s="356"/>
      <c r="BD12" s="356"/>
      <c r="BE12" s="356"/>
      <c r="BF12" s="356"/>
    </row>
    <row r="13" spans="1:59" ht="32.25" outlineLevel="1">
      <c r="A13" s="451">
        <v>0</v>
      </c>
      <c r="B13" s="452" t="s">
        <v>52</v>
      </c>
      <c r="C13" s="453" t="s">
        <v>53</v>
      </c>
      <c r="D13" s="171" t="s">
        <v>54</v>
      </c>
      <c r="E13" s="172">
        <v>44197</v>
      </c>
      <c r="F13" s="171" t="s">
        <v>54</v>
      </c>
      <c r="G13" s="172">
        <v>44197</v>
      </c>
      <c r="H13" s="171" t="s">
        <v>446</v>
      </c>
      <c r="I13" s="564">
        <v>60000</v>
      </c>
      <c r="J13" s="564">
        <v>150000</v>
      </c>
      <c r="K13" s="454" t="s">
        <v>55</v>
      </c>
      <c r="L13" s="454" t="s">
        <v>56</v>
      </c>
      <c r="M13" s="454" t="s">
        <v>447</v>
      </c>
      <c r="N13" s="455" t="s">
        <v>58</v>
      </c>
      <c r="O13" s="456">
        <f t="shared" ref="O13" si="1">IFERROR(IF(AND(S13="",T13=""),"",YEARFRAC(S13,T13)),"")</f>
        <v>7</v>
      </c>
      <c r="P13" s="457">
        <f>IF(T13="","",IF($N13&lt;S13,O13,IF($N13&gt;T13,0,YEARFRAC($N13,T13))))</f>
        <v>0</v>
      </c>
      <c r="Q13" s="457">
        <f t="shared" ref="Q13" si="2">IFERROR(IF(AND(U13="",V13=""),"",YEARFRAC(U13,V13)),"")</f>
        <v>10</v>
      </c>
      <c r="R13" s="457">
        <f t="shared" ref="R13" si="3">IF(V13="","",IF($N13&lt;U13,Q13,IF($N13&gt;V13,0,YEARFRAC($N13,V13))))</f>
        <v>0</v>
      </c>
      <c r="S13" s="458">
        <v>44197</v>
      </c>
      <c r="T13" s="458">
        <v>46753</v>
      </c>
      <c r="U13" s="458">
        <v>44197</v>
      </c>
      <c r="V13" s="458">
        <v>47849</v>
      </c>
      <c r="W13" s="459" t="s">
        <v>57</v>
      </c>
      <c r="X13" s="453" t="s">
        <v>61</v>
      </c>
      <c r="Y13" s="459" t="s">
        <v>60</v>
      </c>
      <c r="Z13" s="459" t="s">
        <v>57</v>
      </c>
      <c r="AA13" s="459" t="s">
        <v>57</v>
      </c>
      <c r="AB13" s="459" t="s">
        <v>60</v>
      </c>
      <c r="AC13" s="459" t="s">
        <v>57</v>
      </c>
      <c r="AD13" s="453" t="s">
        <v>61</v>
      </c>
      <c r="AE13" s="460" t="s">
        <v>57</v>
      </c>
      <c r="AF13" s="461">
        <v>68000000</v>
      </c>
      <c r="AG13" s="462">
        <v>1.4999999999999999E-2</v>
      </c>
      <c r="AH13" s="462">
        <v>8.0000000000000002E-3</v>
      </c>
      <c r="AI13" s="463">
        <v>0.02</v>
      </c>
      <c r="AJ13" s="461">
        <v>1020000</v>
      </c>
      <c r="AK13" s="464" t="s">
        <v>57</v>
      </c>
      <c r="AL13" s="461" t="s">
        <v>61</v>
      </c>
      <c r="AM13" s="460" t="s">
        <v>57</v>
      </c>
      <c r="AN13" s="189"/>
      <c r="AO13" s="189"/>
      <c r="AP13" s="189"/>
    </row>
    <row r="14" spans="1:59" ht="15.75" customHeight="1">
      <c r="A14" s="181"/>
      <c r="B14" s="182"/>
      <c r="C14" s="183"/>
      <c r="D14" s="164"/>
      <c r="E14" s="165"/>
      <c r="F14" s="164"/>
      <c r="G14" s="165"/>
      <c r="H14" s="164"/>
      <c r="I14" s="565"/>
      <c r="J14" s="565"/>
      <c r="K14" s="199"/>
      <c r="L14" s="199"/>
      <c r="M14" s="199"/>
      <c r="N14" s="465"/>
      <c r="O14" s="466"/>
      <c r="P14" s="467"/>
      <c r="Q14" s="467"/>
      <c r="R14" s="467"/>
      <c r="S14" s="439"/>
      <c r="T14" s="439"/>
      <c r="U14" s="439"/>
      <c r="V14" s="439"/>
      <c r="W14" s="468"/>
      <c r="X14" s="183"/>
      <c r="Y14" s="468"/>
      <c r="Z14" s="468"/>
      <c r="AA14" s="468"/>
      <c r="AB14" s="468"/>
      <c r="AC14" s="468"/>
      <c r="AD14" s="183"/>
      <c r="AE14" s="468"/>
      <c r="AF14" s="470"/>
      <c r="AG14" s="563"/>
      <c r="AH14" s="563"/>
      <c r="AI14" s="563"/>
      <c r="AJ14" s="470"/>
      <c r="AK14" s="437"/>
      <c r="AL14" s="470"/>
      <c r="AM14" s="469"/>
      <c r="AN14" s="189"/>
      <c r="AO14" s="189"/>
      <c r="AP14" s="189"/>
    </row>
    <row r="15" spans="1:59" ht="15.75">
      <c r="A15" s="181"/>
      <c r="B15" s="182"/>
      <c r="C15" s="437"/>
      <c r="D15" s="164"/>
      <c r="E15" s="165"/>
      <c r="F15" s="164"/>
      <c r="G15" s="165"/>
      <c r="H15" s="164"/>
      <c r="I15" s="565"/>
      <c r="J15" s="565"/>
      <c r="K15" s="199"/>
      <c r="L15" s="199"/>
      <c r="M15" s="199"/>
      <c r="N15" s="465"/>
      <c r="O15" s="473"/>
      <c r="P15" s="474"/>
      <c r="Q15" s="474"/>
      <c r="R15" s="474"/>
      <c r="S15" s="439"/>
      <c r="T15" s="439"/>
      <c r="U15" s="439"/>
      <c r="V15" s="439"/>
      <c r="W15" s="468"/>
      <c r="X15" s="183"/>
      <c r="Y15" s="468"/>
      <c r="Z15" s="468"/>
      <c r="AA15" s="468"/>
      <c r="AB15" s="468"/>
      <c r="AC15" s="468"/>
      <c r="AD15" s="183"/>
      <c r="AE15" s="468"/>
      <c r="AF15" s="470"/>
      <c r="AG15" s="563"/>
      <c r="AH15" s="563"/>
      <c r="AI15" s="563"/>
      <c r="AJ15" s="470"/>
      <c r="AK15" s="437"/>
      <c r="AL15" s="470"/>
      <c r="AM15" s="469"/>
      <c r="AN15" s="189"/>
      <c r="AO15" s="189"/>
      <c r="AP15" s="189"/>
    </row>
    <row r="16" spans="1:59" ht="15.75">
      <c r="A16" s="181"/>
      <c r="B16" s="182"/>
      <c r="C16" s="437"/>
      <c r="D16" s="164"/>
      <c r="E16" s="165"/>
      <c r="F16" s="164"/>
      <c r="G16" s="165"/>
      <c r="H16" s="164"/>
      <c r="I16" s="565"/>
      <c r="J16" s="565"/>
      <c r="K16" s="199"/>
      <c r="L16" s="199"/>
      <c r="M16" s="199"/>
      <c r="N16" s="465"/>
      <c r="O16" s="473"/>
      <c r="P16" s="474"/>
      <c r="Q16" s="474"/>
      <c r="R16" s="474"/>
      <c r="S16" s="439"/>
      <c r="T16" s="439"/>
      <c r="U16" s="439"/>
      <c r="V16" s="439"/>
      <c r="W16" s="468"/>
      <c r="X16" s="183"/>
      <c r="Y16" s="468"/>
      <c r="Z16" s="468"/>
      <c r="AA16" s="468"/>
      <c r="AB16" s="468"/>
      <c r="AC16" s="468"/>
      <c r="AD16" s="183"/>
      <c r="AE16" s="468"/>
      <c r="AF16" s="470"/>
      <c r="AG16" s="563"/>
      <c r="AH16" s="563"/>
      <c r="AI16" s="563"/>
      <c r="AJ16" s="470"/>
      <c r="AK16" s="437"/>
      <c r="AL16" s="470"/>
      <c r="AM16" s="469"/>
      <c r="AN16" s="189"/>
      <c r="AO16" s="189"/>
      <c r="AP16" s="189"/>
    </row>
    <row r="17" spans="1:42" ht="15.75">
      <c r="A17" s="181"/>
      <c r="B17" s="182"/>
      <c r="C17" s="437"/>
      <c r="D17" s="164"/>
      <c r="E17" s="165"/>
      <c r="F17" s="164"/>
      <c r="G17" s="165"/>
      <c r="H17" s="164"/>
      <c r="I17" s="565"/>
      <c r="J17" s="565"/>
      <c r="K17" s="199"/>
      <c r="L17" s="199"/>
      <c r="M17" s="199"/>
      <c r="N17" s="465"/>
      <c r="O17" s="473"/>
      <c r="P17" s="474"/>
      <c r="Q17" s="474"/>
      <c r="R17" s="474"/>
      <c r="S17" s="439"/>
      <c r="T17" s="439"/>
      <c r="U17" s="439"/>
      <c r="V17" s="439"/>
      <c r="W17" s="468"/>
      <c r="X17" s="183"/>
      <c r="Y17" s="468"/>
      <c r="Z17" s="468"/>
      <c r="AA17" s="468"/>
      <c r="AB17" s="468"/>
      <c r="AC17" s="468"/>
      <c r="AD17" s="183"/>
      <c r="AE17" s="468"/>
      <c r="AF17" s="470"/>
      <c r="AG17" s="563"/>
      <c r="AH17" s="563"/>
      <c r="AI17" s="563"/>
      <c r="AJ17" s="470"/>
      <c r="AK17" s="437"/>
      <c r="AL17" s="470"/>
      <c r="AM17" s="469"/>
      <c r="AN17" s="189"/>
      <c r="AO17" s="189"/>
      <c r="AP17" s="189"/>
    </row>
    <row r="18" spans="1:42" ht="15.75">
      <c r="A18" s="181"/>
      <c r="B18" s="182"/>
      <c r="C18" s="437"/>
      <c r="D18" s="164"/>
      <c r="E18" s="165"/>
      <c r="F18" s="164"/>
      <c r="G18" s="165"/>
      <c r="H18" s="164"/>
      <c r="I18" s="565"/>
      <c r="J18" s="565"/>
      <c r="K18" s="199"/>
      <c r="L18" s="199"/>
      <c r="M18" s="199"/>
      <c r="N18" s="465"/>
      <c r="O18" s="473"/>
      <c r="P18" s="474"/>
      <c r="Q18" s="474"/>
      <c r="R18" s="474"/>
      <c r="S18" s="439"/>
      <c r="T18" s="439"/>
      <c r="U18" s="439"/>
      <c r="V18" s="439"/>
      <c r="W18" s="468"/>
      <c r="X18" s="183"/>
      <c r="Y18" s="468"/>
      <c r="Z18" s="468"/>
      <c r="AA18" s="468"/>
      <c r="AB18" s="468"/>
      <c r="AC18" s="468"/>
      <c r="AD18" s="183"/>
      <c r="AE18" s="468"/>
      <c r="AF18" s="470"/>
      <c r="AG18" s="563"/>
      <c r="AH18" s="563"/>
      <c r="AI18" s="563"/>
      <c r="AJ18" s="470"/>
      <c r="AK18" s="437"/>
      <c r="AL18" s="470"/>
      <c r="AM18" s="469"/>
      <c r="AN18" s="189"/>
      <c r="AO18" s="189"/>
      <c r="AP18" s="189"/>
    </row>
    <row r="19" spans="1:42" ht="15.75">
      <c r="A19" s="181"/>
      <c r="B19" s="182"/>
      <c r="C19" s="437"/>
      <c r="D19" s="164"/>
      <c r="E19" s="165"/>
      <c r="F19" s="164"/>
      <c r="G19" s="165"/>
      <c r="H19" s="164"/>
      <c r="I19" s="565"/>
      <c r="J19" s="565"/>
      <c r="K19" s="199"/>
      <c r="L19" s="199"/>
      <c r="M19" s="199"/>
      <c r="N19" s="465"/>
      <c r="O19" s="473"/>
      <c r="P19" s="474"/>
      <c r="Q19" s="474"/>
      <c r="R19" s="474"/>
      <c r="S19" s="439"/>
      <c r="T19" s="439"/>
      <c r="U19" s="439"/>
      <c r="V19" s="439"/>
      <c r="W19" s="468"/>
      <c r="X19" s="183"/>
      <c r="Y19" s="468"/>
      <c r="Z19" s="468"/>
      <c r="AA19" s="468"/>
      <c r="AB19" s="468"/>
      <c r="AC19" s="468"/>
      <c r="AD19" s="183"/>
      <c r="AE19" s="468"/>
      <c r="AF19" s="470"/>
      <c r="AG19" s="563"/>
      <c r="AH19" s="563"/>
      <c r="AI19" s="563"/>
      <c r="AJ19" s="470"/>
      <c r="AK19" s="437"/>
      <c r="AL19" s="470"/>
      <c r="AM19" s="469"/>
      <c r="AN19" s="189"/>
      <c r="AO19" s="189"/>
      <c r="AP19" s="189"/>
    </row>
    <row r="20" spans="1:42" ht="15.75">
      <c r="A20" s="181"/>
      <c r="B20" s="182"/>
      <c r="C20" s="437"/>
      <c r="D20" s="164"/>
      <c r="E20" s="165"/>
      <c r="F20" s="164"/>
      <c r="G20" s="165"/>
      <c r="H20" s="164"/>
      <c r="I20" s="565"/>
      <c r="J20" s="565"/>
      <c r="K20" s="199"/>
      <c r="L20" s="199"/>
      <c r="M20" s="199"/>
      <c r="N20" s="465"/>
      <c r="O20" s="473"/>
      <c r="P20" s="474"/>
      <c r="Q20" s="474"/>
      <c r="R20" s="474"/>
      <c r="S20" s="439"/>
      <c r="T20" s="439"/>
      <c r="U20" s="439"/>
      <c r="V20" s="439"/>
      <c r="W20" s="468"/>
      <c r="X20" s="183"/>
      <c r="Y20" s="468"/>
      <c r="Z20" s="468"/>
      <c r="AA20" s="468"/>
      <c r="AB20" s="468"/>
      <c r="AC20" s="468"/>
      <c r="AD20" s="183"/>
      <c r="AE20" s="468"/>
      <c r="AF20" s="470"/>
      <c r="AG20" s="563"/>
      <c r="AH20" s="563"/>
      <c r="AI20" s="563"/>
      <c r="AJ20" s="470"/>
      <c r="AK20" s="437"/>
      <c r="AL20" s="470"/>
      <c r="AM20" s="469"/>
      <c r="AN20" s="189"/>
      <c r="AO20" s="189"/>
      <c r="AP20" s="189"/>
    </row>
    <row r="21" spans="1:42" ht="15.75">
      <c r="A21" s="181"/>
      <c r="B21" s="182"/>
      <c r="C21" s="437"/>
      <c r="D21" s="164"/>
      <c r="E21" s="165"/>
      <c r="F21" s="164"/>
      <c r="G21" s="165"/>
      <c r="H21" s="164"/>
      <c r="I21" s="565"/>
      <c r="J21" s="565"/>
      <c r="K21" s="199"/>
      <c r="L21" s="199"/>
      <c r="M21" s="199"/>
      <c r="N21" s="465"/>
      <c r="O21" s="473"/>
      <c r="P21" s="474"/>
      <c r="Q21" s="474"/>
      <c r="R21" s="474"/>
      <c r="S21" s="439"/>
      <c r="T21" s="439"/>
      <c r="U21" s="439"/>
      <c r="V21" s="439"/>
      <c r="W21" s="468"/>
      <c r="X21" s="183"/>
      <c r="Y21" s="468"/>
      <c r="Z21" s="468"/>
      <c r="AA21" s="468"/>
      <c r="AB21" s="468"/>
      <c r="AC21" s="468"/>
      <c r="AD21" s="183"/>
      <c r="AE21" s="468"/>
      <c r="AF21" s="470"/>
      <c r="AG21" s="563"/>
      <c r="AH21" s="563"/>
      <c r="AI21" s="563"/>
      <c r="AJ21" s="470"/>
      <c r="AK21" s="437"/>
      <c r="AL21" s="470"/>
      <c r="AM21" s="469"/>
      <c r="AN21" s="189"/>
      <c r="AO21" s="189"/>
      <c r="AP21" s="189"/>
    </row>
    <row r="22" spans="1:42" ht="15.75">
      <c r="A22" s="181"/>
      <c r="B22" s="182"/>
      <c r="C22" s="437"/>
      <c r="D22" s="164"/>
      <c r="E22" s="165"/>
      <c r="F22" s="164"/>
      <c r="G22" s="165"/>
      <c r="H22" s="164"/>
      <c r="I22" s="565"/>
      <c r="J22" s="565"/>
      <c r="K22" s="199"/>
      <c r="L22" s="199"/>
      <c r="M22" s="199"/>
      <c r="N22" s="465"/>
      <c r="O22" s="473"/>
      <c r="P22" s="474"/>
      <c r="Q22" s="474"/>
      <c r="R22" s="474"/>
      <c r="S22" s="439"/>
      <c r="T22" s="439"/>
      <c r="U22" s="439"/>
      <c r="V22" s="439"/>
      <c r="W22" s="468"/>
      <c r="X22" s="183"/>
      <c r="Y22" s="468"/>
      <c r="Z22" s="468"/>
      <c r="AA22" s="468"/>
      <c r="AB22" s="468"/>
      <c r="AC22" s="468"/>
      <c r="AD22" s="183"/>
      <c r="AE22" s="468"/>
      <c r="AF22" s="470"/>
      <c r="AG22" s="563"/>
      <c r="AH22" s="563"/>
      <c r="AI22" s="563"/>
      <c r="AJ22" s="470"/>
      <c r="AK22" s="437"/>
      <c r="AL22" s="470"/>
      <c r="AM22" s="469"/>
      <c r="AN22" s="189"/>
      <c r="AO22" s="189"/>
      <c r="AP22" s="189"/>
    </row>
    <row r="23" spans="1:42" ht="15.75">
      <c r="A23" s="181"/>
      <c r="B23" s="182"/>
      <c r="C23" s="437"/>
      <c r="D23" s="164"/>
      <c r="E23" s="165"/>
      <c r="F23" s="164"/>
      <c r="G23" s="165"/>
      <c r="H23" s="164"/>
      <c r="I23" s="565"/>
      <c r="J23" s="565"/>
      <c r="K23" s="199"/>
      <c r="L23" s="199"/>
      <c r="M23" s="199"/>
      <c r="N23" s="465"/>
      <c r="O23" s="473"/>
      <c r="P23" s="474"/>
      <c r="Q23" s="474"/>
      <c r="R23" s="474"/>
      <c r="S23" s="439"/>
      <c r="T23" s="439"/>
      <c r="U23" s="439"/>
      <c r="V23" s="439"/>
      <c r="W23" s="468"/>
      <c r="X23" s="183"/>
      <c r="Y23" s="468"/>
      <c r="Z23" s="468"/>
      <c r="AA23" s="468"/>
      <c r="AB23" s="468"/>
      <c r="AC23" s="468"/>
      <c r="AD23" s="183"/>
      <c r="AE23" s="468"/>
      <c r="AF23" s="470"/>
      <c r="AG23" s="563"/>
      <c r="AH23" s="563"/>
      <c r="AI23" s="563"/>
      <c r="AJ23" s="470"/>
      <c r="AK23" s="437"/>
      <c r="AL23" s="470"/>
      <c r="AM23" s="469"/>
      <c r="AN23" s="189"/>
      <c r="AO23" s="189"/>
      <c r="AP23" s="189"/>
    </row>
    <row r="24" spans="1:42" ht="15.75">
      <c r="A24" s="181"/>
      <c r="B24" s="182"/>
      <c r="C24" s="437"/>
      <c r="D24" s="164"/>
      <c r="E24" s="165"/>
      <c r="F24" s="164"/>
      <c r="G24" s="165"/>
      <c r="H24" s="164"/>
      <c r="I24" s="565"/>
      <c r="J24" s="565"/>
      <c r="K24" s="199"/>
      <c r="L24" s="199"/>
      <c r="M24" s="199"/>
      <c r="N24" s="465"/>
      <c r="O24" s="473"/>
      <c r="P24" s="474"/>
      <c r="Q24" s="474"/>
      <c r="R24" s="474"/>
      <c r="S24" s="439"/>
      <c r="T24" s="439"/>
      <c r="U24" s="439"/>
      <c r="V24" s="439"/>
      <c r="W24" s="468"/>
      <c r="X24" s="183"/>
      <c r="Y24" s="468"/>
      <c r="Z24" s="468"/>
      <c r="AA24" s="468"/>
      <c r="AB24" s="468"/>
      <c r="AC24" s="468"/>
      <c r="AD24" s="183"/>
      <c r="AE24" s="468"/>
      <c r="AF24" s="470"/>
      <c r="AG24" s="563"/>
      <c r="AH24" s="563"/>
      <c r="AI24" s="563"/>
      <c r="AJ24" s="470"/>
      <c r="AK24" s="437"/>
      <c r="AL24" s="470"/>
      <c r="AM24" s="469"/>
      <c r="AN24" s="189"/>
      <c r="AO24" s="189"/>
      <c r="AP24" s="189"/>
    </row>
    <row r="25" spans="1:42" ht="15.75">
      <c r="A25" s="181"/>
      <c r="B25" s="182"/>
      <c r="C25" s="437"/>
      <c r="D25" s="164"/>
      <c r="E25" s="165"/>
      <c r="F25" s="164"/>
      <c r="G25" s="165"/>
      <c r="H25" s="164"/>
      <c r="I25" s="565"/>
      <c r="J25" s="565"/>
      <c r="K25" s="199"/>
      <c r="L25" s="199"/>
      <c r="M25" s="199"/>
      <c r="N25" s="465"/>
      <c r="O25" s="473"/>
      <c r="P25" s="474"/>
      <c r="Q25" s="474"/>
      <c r="R25" s="474"/>
      <c r="S25" s="439"/>
      <c r="T25" s="439"/>
      <c r="U25" s="439"/>
      <c r="V25" s="439"/>
      <c r="W25" s="468"/>
      <c r="X25" s="183"/>
      <c r="Y25" s="468"/>
      <c r="Z25" s="468"/>
      <c r="AA25" s="468"/>
      <c r="AB25" s="468"/>
      <c r="AC25" s="468"/>
      <c r="AD25" s="183"/>
      <c r="AE25" s="468"/>
      <c r="AF25" s="470"/>
      <c r="AG25" s="563"/>
      <c r="AH25" s="563"/>
      <c r="AI25" s="563"/>
      <c r="AJ25" s="470"/>
      <c r="AK25" s="437"/>
      <c r="AL25" s="470"/>
      <c r="AM25" s="469"/>
      <c r="AN25" s="189"/>
      <c r="AO25" s="189"/>
      <c r="AP25" s="189"/>
    </row>
    <row r="26" spans="1:42" ht="15.75">
      <c r="A26" s="181"/>
      <c r="B26" s="182"/>
      <c r="C26" s="437"/>
      <c r="D26" s="164"/>
      <c r="E26" s="165"/>
      <c r="F26" s="164"/>
      <c r="G26" s="165"/>
      <c r="H26" s="164"/>
      <c r="I26" s="565"/>
      <c r="J26" s="565"/>
      <c r="K26" s="199"/>
      <c r="L26" s="199"/>
      <c r="M26" s="199"/>
      <c r="N26" s="465"/>
      <c r="O26" s="473"/>
      <c r="P26" s="474"/>
      <c r="Q26" s="474"/>
      <c r="R26" s="474"/>
      <c r="S26" s="439"/>
      <c r="T26" s="439"/>
      <c r="U26" s="439"/>
      <c r="V26" s="439"/>
      <c r="W26" s="468"/>
      <c r="X26" s="183"/>
      <c r="Y26" s="468"/>
      <c r="Z26" s="468"/>
      <c r="AA26" s="468"/>
      <c r="AB26" s="468"/>
      <c r="AC26" s="468"/>
      <c r="AD26" s="183"/>
      <c r="AE26" s="468"/>
      <c r="AF26" s="470"/>
      <c r="AG26" s="563"/>
      <c r="AH26" s="563"/>
      <c r="AI26" s="563"/>
      <c r="AJ26" s="470"/>
      <c r="AK26" s="437"/>
      <c r="AL26" s="470"/>
      <c r="AM26" s="469"/>
      <c r="AN26" s="189"/>
      <c r="AO26" s="189"/>
      <c r="AP26" s="189"/>
    </row>
    <row r="27" spans="1:42" ht="15.75">
      <c r="A27" s="181"/>
      <c r="B27" s="182"/>
      <c r="C27" s="437"/>
      <c r="D27" s="164"/>
      <c r="E27" s="165"/>
      <c r="F27" s="164"/>
      <c r="G27" s="165"/>
      <c r="H27" s="164"/>
      <c r="I27" s="565"/>
      <c r="J27" s="565"/>
      <c r="K27" s="199"/>
      <c r="L27" s="199"/>
      <c r="M27" s="199"/>
      <c r="N27" s="465"/>
      <c r="O27" s="473"/>
      <c r="P27" s="474"/>
      <c r="Q27" s="474"/>
      <c r="R27" s="474"/>
      <c r="S27" s="439"/>
      <c r="T27" s="439"/>
      <c r="U27" s="439"/>
      <c r="V27" s="439"/>
      <c r="W27" s="468"/>
      <c r="X27" s="183"/>
      <c r="Y27" s="468"/>
      <c r="Z27" s="468"/>
      <c r="AA27" s="468"/>
      <c r="AB27" s="468"/>
      <c r="AC27" s="468"/>
      <c r="AD27" s="183"/>
      <c r="AE27" s="468"/>
      <c r="AF27" s="470"/>
      <c r="AG27" s="563"/>
      <c r="AH27" s="563"/>
      <c r="AI27" s="563"/>
      <c r="AJ27" s="470"/>
      <c r="AK27" s="437"/>
      <c r="AL27" s="470"/>
      <c r="AM27" s="469"/>
      <c r="AN27" s="189"/>
      <c r="AO27" s="189"/>
      <c r="AP27" s="189"/>
    </row>
    <row r="28" spans="1:42" ht="15.75">
      <c r="A28" s="181"/>
      <c r="B28" s="182"/>
      <c r="C28" s="437"/>
      <c r="D28" s="164"/>
      <c r="E28" s="165"/>
      <c r="F28" s="164"/>
      <c r="G28" s="165"/>
      <c r="H28" s="164"/>
      <c r="I28" s="568"/>
      <c r="J28" s="568"/>
      <c r="K28" s="199"/>
      <c r="L28" s="199"/>
      <c r="M28" s="199"/>
      <c r="N28" s="465"/>
      <c r="O28" s="473"/>
      <c r="P28" s="474"/>
      <c r="Q28" s="474"/>
      <c r="R28" s="474"/>
      <c r="S28" s="439"/>
      <c r="T28" s="439"/>
      <c r="U28" s="439"/>
      <c r="V28" s="439"/>
      <c r="W28" s="468"/>
      <c r="X28" s="183"/>
      <c r="Y28" s="468"/>
      <c r="Z28" s="468"/>
      <c r="AA28" s="468"/>
      <c r="AB28" s="468"/>
      <c r="AC28" s="468"/>
      <c r="AD28" s="183"/>
      <c r="AE28" s="468"/>
      <c r="AF28" s="470"/>
      <c r="AG28" s="563"/>
      <c r="AH28" s="563"/>
      <c r="AI28" s="563"/>
      <c r="AJ28" s="470"/>
      <c r="AK28" s="437"/>
      <c r="AL28" s="470"/>
      <c r="AM28" s="469"/>
      <c r="AN28" s="189"/>
      <c r="AO28" s="189"/>
      <c r="AP28" s="189"/>
    </row>
    <row r="29" spans="1:42" ht="16.5" hidden="1" customHeight="1">
      <c r="A29" s="181"/>
      <c r="B29" s="182"/>
      <c r="C29" s="437"/>
      <c r="D29" s="164"/>
      <c r="E29" s="165"/>
      <c r="F29" s="164"/>
      <c r="G29" s="165"/>
      <c r="H29" s="257"/>
      <c r="I29" s="566"/>
      <c r="J29" s="566"/>
      <c r="K29" s="199"/>
      <c r="L29" s="199"/>
      <c r="M29" s="472"/>
      <c r="N29" s="465"/>
      <c r="O29" s="475" t="str">
        <f t="shared" ref="O14:O29" si="4">IFERROR(IF(AND(S29="",T29=""),"",YEARFRAC(S29,T29)),"")</f>
        <v/>
      </c>
      <c r="P29" s="442" t="str">
        <f t="shared" ref="P15:P29" si="5">IF(T29="","",IF(OR(T29&lt;=N29,T29&lt;=DATE(2021,4,10),T29="N/A",T29="NA",T29="N.A.",T29="N.A"),0,YEARFRAC(N29,T29)))</f>
        <v/>
      </c>
      <c r="Q29" s="442" t="str">
        <f t="shared" ref="Q14:Q29" si="6">IFERROR(IF(AND(U29="",V29=""),"",YEARFRAC(U29,V29)),"")</f>
        <v/>
      </c>
      <c r="R29" s="442" t="str">
        <f t="shared" ref="R14:R29" si="7">IF(V29="","",IF($N29&lt;U29,Q29,IF($N29&gt;V29,0,YEARFRAC($N29,V29))))</f>
        <v/>
      </c>
      <c r="S29" s="439"/>
      <c r="T29" s="439"/>
      <c r="U29" s="199"/>
      <c r="V29" s="439"/>
      <c r="W29" s="468"/>
      <c r="X29" s="468"/>
      <c r="Y29" s="468"/>
      <c r="Z29" s="468"/>
      <c r="AA29" s="468"/>
      <c r="AB29" s="468"/>
      <c r="AC29" s="468"/>
      <c r="AD29" s="439"/>
      <c r="AE29" s="469"/>
      <c r="AF29" s="437"/>
      <c r="AG29" s="437"/>
      <c r="AH29" s="437"/>
      <c r="AI29" s="437"/>
      <c r="AJ29" s="437"/>
      <c r="AK29" s="468"/>
      <c r="AL29" s="471"/>
      <c r="AM29" s="469"/>
      <c r="AN29" s="189"/>
      <c r="AO29" s="189"/>
      <c r="AP29" s="189"/>
    </row>
    <row r="30" spans="1:42" ht="19.5" customHeight="1">
      <c r="A30" s="445" t="s">
        <v>63</v>
      </c>
      <c r="B30" s="446"/>
      <c r="C30" s="447"/>
      <c r="D30" s="447"/>
      <c r="E30" s="448"/>
      <c r="F30" s="447"/>
      <c r="G30" s="448"/>
      <c r="H30" s="448"/>
      <c r="I30" s="567">
        <f>IFERROR(SUBTOTAL(109,I13:I29),"")</f>
        <v>60000</v>
      </c>
      <c r="J30" s="567">
        <f>IFERROR(SUBTOTAL(109,J13:J29),"")</f>
        <v>150000</v>
      </c>
      <c r="K30" s="446"/>
      <c r="L30" s="446"/>
      <c r="M30" s="476"/>
      <c r="N30" s="477"/>
      <c r="O30" s="478">
        <f>IFERROR(SUBTOTAL(109,O13:O29),"")</f>
        <v>7</v>
      </c>
      <c r="P30" s="449">
        <f>IFERROR(SUBTOTAL(109,P13:P29),"")</f>
        <v>0</v>
      </c>
      <c r="Q30" s="449">
        <f>IFERROR(SUBTOTAL(109,Q13:Q29),"")</f>
        <v>10</v>
      </c>
      <c r="R30" s="449">
        <f>IFERROR(SUBTOTAL(109,R13:R29),"")</f>
        <v>0</v>
      </c>
      <c r="S30" s="448"/>
      <c r="T30" s="448"/>
      <c r="U30" s="448"/>
      <c r="V30" s="448"/>
      <c r="W30" s="448"/>
      <c r="X30" s="448"/>
      <c r="Y30" s="448"/>
      <c r="Z30" s="448"/>
      <c r="AA30" s="448"/>
      <c r="AB30" s="448"/>
      <c r="AC30" s="448"/>
      <c r="AD30" s="448"/>
      <c r="AE30" s="448"/>
      <c r="AF30" s="479">
        <f t="shared" ref="AF30" si="8">IFERROR(SUBTOTAL(109,AF13:AF29),"")</f>
        <v>68000000</v>
      </c>
      <c r="AG30" s="447"/>
      <c r="AH30" s="447"/>
      <c r="AI30" s="447"/>
      <c r="AJ30" s="479">
        <f t="shared" ref="AJ30" si="9">IFERROR(SUBTOTAL(109,AJ13:AJ29),"")</f>
        <v>1020000</v>
      </c>
      <c r="AK30" s="480"/>
      <c r="AL30" s="479">
        <f>IFERROR(SUBTOTAL(109,AL13:AL29),"")</f>
        <v>0</v>
      </c>
      <c r="AM30" s="448"/>
      <c r="AN30" s="189"/>
      <c r="AO30" s="189"/>
      <c r="AP30" s="189"/>
    </row>
    <row r="31" spans="1:42" ht="19.5" customHeight="1">
      <c r="A31" s="272"/>
      <c r="B31" s="272"/>
      <c r="C31" s="99"/>
      <c r="D31" s="99"/>
      <c r="E31" s="99"/>
      <c r="F31" s="99"/>
      <c r="G31" s="99"/>
      <c r="H31" s="99"/>
      <c r="I31" s="99"/>
      <c r="J31" s="99"/>
      <c r="K31" s="98"/>
      <c r="L31" s="98"/>
      <c r="M31" s="98"/>
      <c r="N31" s="98"/>
      <c r="O31" s="98"/>
      <c r="P31" s="98"/>
      <c r="Q31" s="98"/>
      <c r="R31" s="98"/>
      <c r="S31" s="98"/>
      <c r="T31" s="98"/>
      <c r="U31" s="98"/>
      <c r="V31" s="98"/>
      <c r="W31" s="98"/>
      <c r="X31" s="98"/>
      <c r="Y31" s="98"/>
      <c r="Z31" s="98"/>
      <c r="AA31" s="98"/>
      <c r="AB31" s="98"/>
      <c r="AC31" s="98"/>
      <c r="AD31" s="98"/>
      <c r="AE31" s="99"/>
      <c r="AF31" s="99"/>
      <c r="AG31" s="99"/>
      <c r="AH31" s="99"/>
      <c r="AI31" s="99"/>
      <c r="AJ31" s="99"/>
      <c r="AK31" s="98"/>
      <c r="AL31" s="98"/>
      <c r="AM31" s="98"/>
    </row>
    <row r="32" spans="1:42" ht="15.75">
      <c r="A32" s="99"/>
      <c r="B32" s="99"/>
      <c r="C32" s="99"/>
      <c r="D32" s="99"/>
      <c r="E32" s="99"/>
      <c r="F32" s="99"/>
      <c r="G32" s="99"/>
      <c r="H32" s="99"/>
      <c r="I32" s="99"/>
      <c r="J32" s="99"/>
      <c r="K32" s="99"/>
      <c r="L32" s="99"/>
      <c r="M32" s="99"/>
      <c r="N32" s="99"/>
      <c r="O32" s="99"/>
      <c r="P32" s="99"/>
      <c r="Q32" s="99"/>
      <c r="R32" s="99"/>
      <c r="S32" s="98"/>
      <c r="T32" s="98"/>
      <c r="U32" s="98"/>
      <c r="V32" s="98"/>
      <c r="W32" s="98"/>
      <c r="X32" s="98"/>
      <c r="Y32" s="98"/>
      <c r="Z32" s="98"/>
      <c r="AA32" s="98"/>
      <c r="AB32" s="98"/>
      <c r="AC32" s="98"/>
      <c r="AD32" s="98"/>
      <c r="AE32" s="99"/>
      <c r="AF32" s="99"/>
      <c r="AG32" s="99"/>
      <c r="AH32" s="99"/>
      <c r="AI32" s="99"/>
      <c r="AJ32" s="99"/>
      <c r="AK32" s="98"/>
      <c r="AL32" s="98"/>
      <c r="AM32" s="98"/>
    </row>
    <row r="33" spans="1:39" ht="15.75">
      <c r="A33" s="272" t="s">
        <v>65</v>
      </c>
      <c r="B33" s="272"/>
      <c r="C33" s="99"/>
      <c r="D33" s="99"/>
      <c r="E33" s="99"/>
      <c r="F33" s="99"/>
      <c r="G33" s="99"/>
      <c r="H33" s="99"/>
      <c r="I33" s="99"/>
      <c r="J33" s="99"/>
      <c r="K33" s="95"/>
      <c r="L33" s="95"/>
      <c r="M33" s="95"/>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row>
    <row r="34" spans="1:39" ht="15.75">
      <c r="A34" s="596"/>
      <c r="B34" s="774"/>
      <c r="C34" s="774"/>
      <c r="D34" s="774"/>
      <c r="E34" s="775"/>
      <c r="F34" s="98"/>
      <c r="G34" s="98"/>
      <c r="H34" s="98"/>
      <c r="I34" s="98"/>
      <c r="J34" s="98"/>
      <c r="K34" s="98"/>
      <c r="L34" s="98"/>
      <c r="M34" s="98"/>
      <c r="N34" s="98"/>
      <c r="O34" s="98"/>
      <c r="P34" s="98"/>
      <c r="Q34" s="98"/>
      <c r="R34" s="98"/>
      <c r="S34" s="99"/>
      <c r="T34" s="99"/>
      <c r="U34" s="99"/>
      <c r="V34" s="99"/>
      <c r="W34" s="99"/>
      <c r="X34" s="99"/>
      <c r="Y34" s="99"/>
      <c r="Z34" s="99"/>
      <c r="AA34" s="99"/>
      <c r="AB34" s="99"/>
      <c r="AC34" s="99"/>
      <c r="AD34" s="99"/>
      <c r="AE34" s="234"/>
      <c r="AF34" s="234"/>
      <c r="AG34" s="234"/>
      <c r="AH34" s="234"/>
      <c r="AI34" s="234"/>
      <c r="AJ34" s="234"/>
      <c r="AK34" s="99"/>
      <c r="AL34" s="99"/>
      <c r="AM34" s="99"/>
    </row>
    <row r="35" spans="1:39" ht="15.75">
      <c r="A35" s="596"/>
      <c r="B35" s="774"/>
      <c r="C35" s="774"/>
      <c r="D35" s="774"/>
      <c r="E35" s="775"/>
      <c r="F35" s="98"/>
      <c r="G35" s="98"/>
      <c r="H35" s="98"/>
      <c r="I35" s="98"/>
      <c r="J35" s="98"/>
      <c r="K35" s="98"/>
      <c r="L35" s="98"/>
      <c r="M35" s="98"/>
      <c r="N35" s="98"/>
      <c r="O35" s="98"/>
      <c r="P35" s="98"/>
      <c r="Q35" s="98"/>
      <c r="R35" s="98"/>
      <c r="S35" s="99"/>
      <c r="T35" s="99"/>
      <c r="U35" s="99"/>
      <c r="V35" s="99"/>
      <c r="W35" s="99"/>
      <c r="X35" s="99"/>
      <c r="Y35" s="99"/>
      <c r="Z35" s="99"/>
      <c r="AA35" s="99"/>
      <c r="AB35" s="99"/>
      <c r="AC35" s="99"/>
      <c r="AD35" s="99"/>
      <c r="AE35" s="234"/>
      <c r="AF35" s="234"/>
      <c r="AG35" s="234"/>
      <c r="AH35" s="234"/>
      <c r="AI35" s="234"/>
      <c r="AJ35" s="234"/>
      <c r="AK35" s="99"/>
      <c r="AL35" s="99"/>
      <c r="AM35" s="99"/>
    </row>
    <row r="36" spans="1:39" ht="15.75">
      <c r="A36" s="562"/>
      <c r="B36" s="380"/>
      <c r="C36" s="380"/>
      <c r="D36" s="380"/>
      <c r="E36" s="380"/>
      <c r="F36" s="98"/>
      <c r="G36" s="98"/>
      <c r="H36" s="98"/>
      <c r="I36" s="98"/>
      <c r="J36" s="98"/>
      <c r="K36" s="98"/>
      <c r="L36" s="98"/>
      <c r="M36" s="98"/>
      <c r="N36" s="98"/>
      <c r="O36" s="98"/>
      <c r="P36" s="98"/>
      <c r="Q36" s="98"/>
      <c r="R36" s="98"/>
      <c r="S36" s="99"/>
      <c r="T36" s="99"/>
      <c r="U36" s="99"/>
      <c r="V36" s="99"/>
      <c r="W36" s="99"/>
      <c r="X36" s="99"/>
      <c r="Y36" s="99"/>
      <c r="Z36" s="99"/>
      <c r="AA36" s="99"/>
      <c r="AB36" s="99"/>
      <c r="AC36" s="99"/>
      <c r="AD36" s="99"/>
      <c r="AE36" s="234"/>
      <c r="AF36" s="234"/>
      <c r="AG36" s="234"/>
      <c r="AH36" s="234"/>
      <c r="AI36" s="234"/>
      <c r="AJ36" s="234"/>
      <c r="AK36" s="99"/>
      <c r="AL36" s="99"/>
      <c r="AM36" s="99"/>
    </row>
    <row r="37" spans="1:39" ht="15.75">
      <c r="A37" s="98"/>
      <c r="B37" s="99"/>
      <c r="C37" s="99"/>
      <c r="D37" s="99"/>
      <c r="E37" s="99"/>
      <c r="F37" s="98"/>
      <c r="G37" s="98"/>
      <c r="H37" s="98"/>
      <c r="I37" s="98"/>
      <c r="J37" s="98"/>
      <c r="K37" s="98"/>
      <c r="L37" s="98"/>
      <c r="M37" s="98"/>
      <c r="N37" s="98"/>
      <c r="O37" s="98"/>
      <c r="P37" s="98"/>
      <c r="Q37" s="98"/>
      <c r="R37" s="98"/>
      <c r="S37" s="99"/>
      <c r="T37" s="99"/>
      <c r="U37" s="99"/>
      <c r="V37" s="99"/>
      <c r="W37" s="99"/>
      <c r="X37" s="99"/>
      <c r="Y37" s="99"/>
      <c r="Z37" s="99"/>
      <c r="AA37" s="99"/>
      <c r="AB37" s="99"/>
      <c r="AC37" s="99"/>
      <c r="AD37" s="99"/>
      <c r="AE37" s="99"/>
      <c r="AF37" s="99"/>
      <c r="AG37" s="99"/>
      <c r="AH37" s="99"/>
      <c r="AI37" s="99"/>
      <c r="AJ37" s="99"/>
      <c r="AK37" s="99"/>
      <c r="AL37" s="99"/>
      <c r="AM37" s="99"/>
    </row>
    <row r="38" spans="1:39" ht="15.75" hidden="1"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row>
    <row r="39" spans="1:39" ht="15.75" hidden="1"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row>
    <row r="40" spans="1:39" ht="15" hidden="1" customHeight="1"/>
    <row r="41" spans="1:39" ht="15" hidden="1" customHeight="1"/>
    <row r="42" spans="1:39" ht="15" hidden="1" customHeight="1"/>
    <row r="43" spans="1:39" ht="15" hidden="1" customHeight="1"/>
    <row r="44" spans="1:39" ht="15" hidden="1" customHeight="1"/>
    <row r="45" spans="1:39" ht="15" hidden="1" customHeight="1"/>
    <row r="46" spans="1:39" ht="15" hidden="1" customHeight="1"/>
    <row r="47" spans="1:39" ht="15" hidden="1" customHeight="1"/>
    <row r="48" spans="1:39"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15" hidden="1" customHeight="1"/>
    <row r="126" ht="15" hidden="1" customHeight="1"/>
    <row r="127" ht="15" hidden="1" customHeight="1"/>
    <row r="128"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sheetData>
  <mergeCells count="57">
    <mergeCell ref="AM6:AM10"/>
    <mergeCell ref="H6:H10"/>
    <mergeCell ref="I6:I10"/>
    <mergeCell ref="J6:J10"/>
    <mergeCell ref="AK6:AL6"/>
    <mergeCell ref="S7:T8"/>
    <mergeCell ref="X6:X10"/>
    <mergeCell ref="N6:N10"/>
    <mergeCell ref="K7:K10"/>
    <mergeCell ref="L7:L10"/>
    <mergeCell ref="K6:L6"/>
    <mergeCell ref="Q7:R8"/>
    <mergeCell ref="Y7:Y10"/>
    <mergeCell ref="Z7:Z10"/>
    <mergeCell ref="AA7:AA10"/>
    <mergeCell ref="AB7:AB10"/>
    <mergeCell ref="A2:G2"/>
    <mergeCell ref="A3:G3"/>
    <mergeCell ref="A4:G4"/>
    <mergeCell ref="A6:A10"/>
    <mergeCell ref="B6:B10"/>
    <mergeCell ref="C6:G6"/>
    <mergeCell ref="C7:C10"/>
    <mergeCell ref="D7:E7"/>
    <mergeCell ref="F7:G7"/>
    <mergeCell ref="A34:E34"/>
    <mergeCell ref="A35:E35"/>
    <mergeCell ref="U9:U10"/>
    <mergeCell ref="V9:V10"/>
    <mergeCell ref="S9:S10"/>
    <mergeCell ref="T9:T10"/>
    <mergeCell ref="F8:F10"/>
    <mergeCell ref="G8:G10"/>
    <mergeCell ref="O9:O10"/>
    <mergeCell ref="P9:P10"/>
    <mergeCell ref="Q9:Q10"/>
    <mergeCell ref="R9:R10"/>
    <mergeCell ref="D8:D10"/>
    <mergeCell ref="E8:E10"/>
    <mergeCell ref="O7:P8"/>
    <mergeCell ref="AL7:AL10"/>
    <mergeCell ref="AE7:AE10"/>
    <mergeCell ref="AF7:AF10"/>
    <mergeCell ref="AE6:AJ6"/>
    <mergeCell ref="AJ7:AJ10"/>
    <mergeCell ref="AI7:AI10"/>
    <mergeCell ref="AG7:AG10"/>
    <mergeCell ref="AH7:AH10"/>
    <mergeCell ref="Y6:AD6"/>
    <mergeCell ref="AD7:AD10"/>
    <mergeCell ref="AC7:AC10"/>
    <mergeCell ref="M6:M10"/>
    <mergeCell ref="AK7:AK10"/>
    <mergeCell ref="U7:V8"/>
    <mergeCell ref="W7:W10"/>
    <mergeCell ref="O6:R6"/>
    <mergeCell ref="S6:W6"/>
  </mergeCells>
  <conditionalFormatting sqref="B13 K13:L13 S13:W13 N13 Y13:AC13">
    <cfRule type="containsBlanks" dxfId="28" priority="12">
      <formula>LEN(TRIM(B13))=0</formula>
    </cfRule>
  </conditionalFormatting>
  <conditionalFormatting sqref="S13:W13 Y13:AC13">
    <cfRule type="containsText" dxfId="27" priority="10" operator="containsText" text="N/A">
      <formula>NOT(ISERROR(SEARCH(("N/A"),(S13))))</formula>
    </cfRule>
  </conditionalFormatting>
  <conditionalFormatting sqref="A13 C13:G13">
    <cfRule type="containsBlanks" dxfId="26" priority="11">
      <formula>LEN(TRIM(A13))=0</formula>
    </cfRule>
  </conditionalFormatting>
  <conditionalFormatting sqref="M13">
    <cfRule type="containsBlanks" dxfId="25" priority="4">
      <formula>LEN(TRIM(M13))=0</formula>
    </cfRule>
  </conditionalFormatting>
  <conditionalFormatting sqref="X13">
    <cfRule type="containsBlanks" dxfId="24" priority="3">
      <formula>LEN(TRIM(X13))=0</formula>
    </cfRule>
  </conditionalFormatting>
  <conditionalFormatting sqref="H13">
    <cfRule type="containsBlanks" dxfId="23" priority="2">
      <formula>LEN(TRIM(H13))=0</formula>
    </cfRule>
  </conditionalFormatting>
  <conditionalFormatting sqref="AD13">
    <cfRule type="containsBlanks" dxfId="22" priority="1">
      <formula>LEN(TRIM(AD13))=0</formula>
    </cfRule>
  </conditionalFormatting>
  <dataValidations count="9">
    <dataValidation type="list" allowBlank="1" showErrorMessage="1" sqref="B13:B29" xr:uid="{A82C2853-42C1-4B4B-B33F-69CDDD449524}">
      <formula1>"AFAB,APECO,BCDA,BOI,CDC,CEZA,JHMC,PEZA,PHIVIDEC,PPMC,RBOI,SBMA,TIEZA,ZCSEZA"</formula1>
    </dataValidation>
    <dataValidation type="custom" allowBlank="1" showDropDown="1" sqref="N13:N29 E13:E29 G13:J29" xr:uid="{2508E567-8627-4606-B19E-2AF8A60E1ACE}">
      <formula1>OR(NOT(ISERROR(DATEVALUE(E13))), AND(ISNUMBER(E13), LEFT(CELL("format", E13))="D"))</formula1>
    </dataValidation>
    <dataValidation type="list" allowBlank="1" showInputMessage="1" showErrorMessage="1" sqref="W13:W28 AM13:AM28 Y13:AC28 AK14:AK28 AE13:AE28" xr:uid="{D3FBFFD1-3006-4C50-95CE-B4582B2ED74E}">
      <formula1>"Y,N"</formula1>
    </dataValidation>
    <dataValidation type="list" allowBlank="1" showInputMessage="1" showErrorMessage="1" prompt="Click and enter a value from the list of items" sqref="K13:K28" xr:uid="{ACAB8DBB-1169-4387-88DA-0579CCA59CDF}">
      <formula1>"RE Developer, RE Developer (Hybrid and Co-generation Systems), Manufacturers/ fabricators/suppliers of RE equipment/components, Engaged in plantation of biomass resources, Others"</formula1>
    </dataValidation>
    <dataValidation type="list" allowBlank="1" showInputMessage="1" showErrorMessage="1" prompt="Click and enter a value from the list of items" sqref="L13:L28" xr:uid="{3E182244-22DB-430A-BF33-4A4B257E038D}">
      <formula1>"New Investment, Additional Investment"</formula1>
    </dataValidation>
    <dataValidation type="list" allowBlank="1" showInputMessage="1" showErrorMessage="1" prompt="Click and enter a value from the list of items" sqref="K29:M29" xr:uid="{7B5F204F-BA36-4827-A14B-BD7E85E2C471}">
      <formula1>"CREATE-New,CREATE-Expansion,Transitory,Not Applicable"</formula1>
    </dataValidation>
    <dataValidation type="list" allowBlank="1" showInputMessage="1" showErrorMessage="1" prompt="Click and enter a value from the list of items" sqref="L13:L28" xr:uid="{80845154-83E7-4102-A417-4FC816C1678E}">
      <formula1>"New Investment, Expansion"</formula1>
    </dataValidation>
    <dataValidation type="list" allowBlank="1" showInputMessage="1" showErrorMessage="1" prompt="Click and enter a value from the list of items" sqref="M13:M28" xr:uid="{8F970B03-6EC2-43EB-82BB-F11AC3438D60}">
      <formula1>"Domestic,Export"</formula1>
    </dataValidation>
    <dataValidation allowBlank="1" showInputMessage="1" showErrorMessage="1" sqref="AL14:AL28" xr:uid="{AD61913D-4226-4E93-B4F6-47612A156184}"/>
  </dataValidations>
  <hyperlinks>
    <hyperlink ref="A6" location="Google_Sheet_Link_292470300" display="TIN" xr:uid="{ADEFF7B1-D3D3-45A9-B36E-46F924EE392D}"/>
    <hyperlink ref="B6" location="Google_Sheet_Link_1094982544" display="IPA" xr:uid="{96F240C4-1408-4294-967D-93B3BADC6ACD}"/>
    <hyperlink ref="O6" location="Google_Sheet_Link_375255760" display="Duration of incentives (in years)" xr:uid="{8006D04C-EEB0-43B4-B1AB-8E456BFAF17B}"/>
    <hyperlink ref="S6" location="Google_Sheet_Link_375255760" display="Entitlement to tax incentives" xr:uid="{715C48C9-97A1-4C50-939B-BABEC1A41174}"/>
    <hyperlink ref="C7" location="Google_Sheet_Link_38325614" display="Project/Activity Name" xr:uid="{A21FD57B-D4CC-448F-8C2D-360CE7DDCF73}"/>
    <hyperlink ref="S7" location="Google_Sheet_Link_117052872" display="Income tax holiday" xr:uid="{5AC6A128-8BFF-4284-A81A-2472D332A322}"/>
    <hyperlink ref="U7" location="Google_Sheet_Link_334085091" display="Duty exemption" xr:uid="{8656E67B-E035-4BE3-902F-CE8C4C71AF7A}"/>
    <hyperlink ref="AO8" location="Google_Sheet_Link_656338442" display="Duty exemption" xr:uid="{74C901CE-1DEB-40CE-B7E5-80F237F7D12E}"/>
    <hyperlink ref="X6" location="Google_Sheet_Link_23411826" display="Other tax incentives applicable" xr:uid="{8961A994-539C-4B8F-AFFC-957083CF0566}"/>
    <hyperlink ref="A6:A10" location="'Guidelines'!C128" display="TIN" xr:uid="{39D3896D-43AB-4351-9E3B-CBCFF83EBFC2}"/>
    <hyperlink ref="B6:B10" location="'Guidelines'!C129" display="IPA" xr:uid="{2E375BDF-D3C2-4B5D-B868-8EF89D0D2597}"/>
    <hyperlink ref="C6" location="Google_Sheet_Link_1864330694" display="COR/CRTE" xr:uid="{40EF8657-FC9A-4435-9D77-CA26C5E0B6BE}"/>
    <hyperlink ref="C6:G6" location="'Guidelines'!C130" display="COR/CRTE" xr:uid="{731B9BAC-F025-443E-AD12-CD2C870EE15C}"/>
    <hyperlink ref="C7:C10" location="'Guidelines'!C131" display="Project/Activity Name" xr:uid="{080A9FD3-14E1-4155-90AD-CD77B2F42C3B}"/>
    <hyperlink ref="D7:E7" location="'Guidelines'!C132" display="Previous year" xr:uid="{6EE4F478-809A-4BA6-8FB1-70B5093B1B41}"/>
    <hyperlink ref="F7:G7" location="'Guidelines'!C133" display="Current year" xr:uid="{61E09260-1240-4EAA-9668-B5F910FFC1AA}"/>
    <hyperlink ref="K7:K10" location="'Guidelines'!C134" display="According to activity" xr:uid="{4B8D467B-C11F-4982-81E1-AD9AA1B38AED}"/>
    <hyperlink ref="L7:L10" location="'Guidelines'!C135" display="According to investment" xr:uid="{BBC22270-7AAC-4308-B495-8611610C6536}"/>
    <hyperlink ref="N6" location="Google_Sheet_Link_676411683" display="End of taxable year" xr:uid="{8ABE441F-7AE1-4801-91CA-6FA10D75003A}"/>
    <hyperlink ref="S6:W6" location="'Guidelines'!C137" display="Entitlement to tax incentives" xr:uid="{C60C42A5-EDA7-4151-856E-293D83D9CC02}"/>
    <hyperlink ref="S7:T8" location="'Guidelines'!C138" display="Income tax holiday" xr:uid="{971F8AB2-285E-447B-A381-66B0ABD6E6FD}"/>
    <hyperlink ref="U7:V8" location="'Guidelines'!C139" display="Duty exemption" xr:uid="{4F3ECFF5-0BA1-4105-B845-0347C1D0F28F}"/>
    <hyperlink ref="W7:W10" location="'Guidelines'!C140" display="Accelerated Depreciation?" xr:uid="{06A3CC54-26F1-4F21-8D5D-F48190BF392E}"/>
    <hyperlink ref="Y6:AD6" location="'Guidelines'!C142" display="Availment of  income tax incentives (CURRENT YEAR)" xr:uid="{D01B2C23-BDA4-47D3-BFB2-77613FDF564F}"/>
    <hyperlink ref="H6:H10" location="'Guidelines'!C134" display="Service Contract No." xr:uid="{96CA793C-C0A1-481B-B9D4-04871963AC11}"/>
    <hyperlink ref="AE6:AJ6" location="'Guidelines'!C144" display="Special Real Property Tax (RPT) on machinery and equipment " xr:uid="{C5E84C25-3C93-4405-89F7-182B0CC3BBF1}"/>
  </hyperlink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DF37"/>
  <sheetViews>
    <sheetView workbookViewId="0"/>
  </sheetViews>
  <sheetFormatPr defaultColWidth="11.25" defaultRowHeight="15" customHeight="1" zeroHeight="1" outlineLevelRow="1"/>
  <cols>
    <col min="1" max="109" width="15.75" style="32" customWidth="1"/>
    <col min="110" max="110" width="2.25" style="32" hidden="1" customWidth="1"/>
    <col min="111" max="16383" width="0" style="32" hidden="1" customWidth="1"/>
    <col min="16384" max="16384" width="0.25" style="32" customWidth="1"/>
  </cols>
  <sheetData>
    <row r="1" spans="1:110" ht="15.75">
      <c r="A1" s="302"/>
      <c r="B1" s="302"/>
      <c r="C1" s="302"/>
      <c r="D1" s="302"/>
      <c r="E1" s="119"/>
      <c r="F1" s="119"/>
      <c r="G1" s="119"/>
      <c r="H1" s="119"/>
      <c r="I1" s="119"/>
      <c r="J1" s="119"/>
      <c r="K1" s="119"/>
      <c r="L1" s="119"/>
      <c r="M1" s="119"/>
      <c r="N1" s="119"/>
      <c r="O1" s="119"/>
      <c r="P1" s="119"/>
      <c r="Q1" s="119"/>
      <c r="R1" s="119"/>
      <c r="S1" s="302"/>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row>
    <row r="2" spans="1:110" ht="15.75">
      <c r="A2" s="714" t="s">
        <v>448</v>
      </c>
      <c r="B2" s="767"/>
      <c r="C2" s="767"/>
      <c r="D2" s="767"/>
      <c r="E2" s="767"/>
      <c r="F2" s="767"/>
      <c r="G2" s="767"/>
      <c r="H2" s="302"/>
      <c r="I2" s="302"/>
      <c r="J2" s="302"/>
      <c r="K2" s="302"/>
      <c r="L2" s="302"/>
      <c r="M2" s="302"/>
      <c r="N2" s="302"/>
      <c r="O2" s="302"/>
      <c r="P2" s="302"/>
      <c r="Q2" s="302"/>
      <c r="R2" s="302"/>
      <c r="S2" s="302"/>
      <c r="T2" s="302"/>
      <c r="U2" s="302"/>
      <c r="V2" s="302"/>
      <c r="W2" s="302"/>
      <c r="X2" s="302"/>
      <c r="Y2" s="302"/>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row>
    <row r="3" spans="1:110" ht="15.75">
      <c r="A3" s="714" t="s">
        <v>1</v>
      </c>
      <c r="B3" s="767"/>
      <c r="C3" s="767"/>
      <c r="D3" s="767"/>
      <c r="E3" s="767"/>
      <c r="F3" s="767"/>
      <c r="G3" s="767"/>
      <c r="H3" s="302"/>
      <c r="I3" s="302"/>
      <c r="J3" s="302"/>
      <c r="K3" s="302"/>
      <c r="L3" s="302"/>
      <c r="M3" s="302"/>
      <c r="N3" s="302"/>
      <c r="O3" s="302"/>
      <c r="P3" s="302"/>
      <c r="Q3" s="302"/>
      <c r="R3" s="302"/>
      <c r="S3" s="302"/>
      <c r="T3" s="302"/>
      <c r="U3" s="302"/>
      <c r="V3" s="302"/>
      <c r="W3" s="302"/>
      <c r="X3" s="302"/>
      <c r="Y3" s="302"/>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c r="CR3" s="303"/>
      <c r="CS3" s="303"/>
      <c r="CT3" s="303"/>
      <c r="CU3" s="303"/>
      <c r="CV3" s="303"/>
      <c r="CW3" s="303"/>
      <c r="CX3" s="303"/>
      <c r="CY3" s="303"/>
      <c r="CZ3" s="303"/>
      <c r="DA3" s="303"/>
      <c r="DB3" s="303"/>
      <c r="DC3" s="303"/>
      <c r="DD3" s="303"/>
      <c r="DE3" s="303"/>
      <c r="DF3" s="119"/>
    </row>
    <row r="4" spans="1:110" ht="15.75">
      <c r="A4" s="714" t="s">
        <v>449</v>
      </c>
      <c r="B4" s="767"/>
      <c r="C4" s="767"/>
      <c r="D4" s="767"/>
      <c r="E4" s="767"/>
      <c r="F4" s="767"/>
      <c r="G4" s="767"/>
      <c r="H4" s="302"/>
      <c r="I4" s="302"/>
      <c r="J4" s="302"/>
      <c r="K4" s="302"/>
      <c r="L4" s="302"/>
      <c r="M4" s="302"/>
      <c r="N4" s="302"/>
      <c r="O4" s="302"/>
      <c r="P4" s="302"/>
      <c r="Q4" s="302"/>
      <c r="R4" s="302"/>
      <c r="S4" s="302"/>
      <c r="T4" s="302"/>
      <c r="U4" s="302"/>
      <c r="V4" s="302"/>
      <c r="W4" s="302"/>
      <c r="X4" s="302"/>
      <c r="Y4" s="302"/>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119"/>
    </row>
    <row r="5" spans="1:110" ht="15.75">
      <c r="A5" s="304"/>
      <c r="B5" s="304"/>
      <c r="C5" s="119"/>
      <c r="D5" s="119"/>
      <c r="E5" s="119"/>
      <c r="F5" s="119"/>
      <c r="G5" s="119"/>
      <c r="H5" s="119"/>
      <c r="I5" s="119"/>
      <c r="J5" s="119"/>
      <c r="K5" s="119"/>
      <c r="L5" s="119"/>
      <c r="M5" s="119"/>
      <c r="N5" s="119"/>
      <c r="O5" s="119"/>
      <c r="P5" s="119"/>
      <c r="Q5" s="119"/>
      <c r="R5" s="119"/>
      <c r="S5" s="119"/>
      <c r="T5" s="119"/>
      <c r="U5" s="119"/>
      <c r="V5" s="44"/>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row>
    <row r="6" spans="1:110" ht="27.75" customHeight="1">
      <c r="A6" s="715" t="s">
        <v>8</v>
      </c>
      <c r="B6" s="716" t="s">
        <v>9</v>
      </c>
      <c r="C6" s="717" t="s">
        <v>21</v>
      </c>
      <c r="D6" s="718" t="s">
        <v>450</v>
      </c>
      <c r="E6" s="780"/>
      <c r="F6" s="780"/>
      <c r="G6" s="780"/>
      <c r="H6" s="780"/>
      <c r="I6" s="780"/>
      <c r="J6" s="780"/>
      <c r="K6" s="780"/>
      <c r="L6" s="605" t="s">
        <v>450</v>
      </c>
      <c r="M6" s="780"/>
      <c r="N6" s="780"/>
      <c r="O6" s="780"/>
      <c r="P6" s="780"/>
      <c r="Q6" s="781"/>
      <c r="R6" s="629" t="s">
        <v>451</v>
      </c>
      <c r="S6" s="780"/>
      <c r="T6" s="780"/>
      <c r="U6" s="780"/>
      <c r="V6" s="780"/>
      <c r="W6" s="781"/>
      <c r="X6" s="603" t="s">
        <v>452</v>
      </c>
      <c r="Y6" s="780"/>
      <c r="Z6" s="780"/>
      <c r="AA6" s="780"/>
      <c r="AB6" s="605" t="s">
        <v>452</v>
      </c>
      <c r="AC6" s="780"/>
      <c r="AD6" s="780"/>
      <c r="AE6" s="780"/>
      <c r="AF6" s="605" t="s">
        <v>452</v>
      </c>
      <c r="AG6" s="780"/>
      <c r="AH6" s="780"/>
      <c r="AI6" s="780"/>
      <c r="AJ6" s="605" t="s">
        <v>452</v>
      </c>
      <c r="AK6" s="780"/>
      <c r="AL6" s="780"/>
      <c r="AM6" s="780"/>
      <c r="AN6" s="605" t="s">
        <v>452</v>
      </c>
      <c r="AO6" s="780"/>
      <c r="AP6" s="780"/>
      <c r="AQ6" s="780"/>
      <c r="AR6" s="605" t="s">
        <v>452</v>
      </c>
      <c r="AS6" s="780"/>
      <c r="AT6" s="780"/>
      <c r="AU6" s="780"/>
      <c r="AV6" s="780"/>
      <c r="AW6" s="780"/>
      <c r="AX6" s="780"/>
      <c r="AY6" s="780"/>
      <c r="AZ6" s="605" t="s">
        <v>452</v>
      </c>
      <c r="BA6" s="780"/>
      <c r="BB6" s="780"/>
      <c r="BC6" s="780"/>
      <c r="BD6" s="780"/>
      <c r="BE6" s="780"/>
      <c r="BF6" s="780"/>
      <c r="BG6" s="780"/>
      <c r="BH6" s="605" t="s">
        <v>452</v>
      </c>
      <c r="BI6" s="780"/>
      <c r="BJ6" s="780"/>
      <c r="BK6" s="780"/>
      <c r="BL6" s="605" t="s">
        <v>452</v>
      </c>
      <c r="BM6" s="780"/>
      <c r="BN6" s="780"/>
      <c r="BO6" s="229"/>
      <c r="BP6" s="605" t="s">
        <v>452</v>
      </c>
      <c r="BQ6" s="780"/>
      <c r="BR6" s="780"/>
      <c r="BS6" s="229"/>
      <c r="BT6" s="605" t="s">
        <v>452</v>
      </c>
      <c r="BU6" s="780"/>
      <c r="BV6" s="780"/>
      <c r="BW6" s="605" t="s">
        <v>452</v>
      </c>
      <c r="BX6" s="780"/>
      <c r="BY6" s="780"/>
      <c r="BZ6" s="780"/>
      <c r="CA6" s="605" t="s">
        <v>452</v>
      </c>
      <c r="CB6" s="780"/>
      <c r="CC6" s="780"/>
      <c r="CD6" s="780"/>
      <c r="CE6" s="605" t="s">
        <v>452</v>
      </c>
      <c r="CF6" s="780"/>
      <c r="CG6" s="780"/>
      <c r="CH6" s="780"/>
      <c r="CI6" s="780"/>
      <c r="CJ6" s="780"/>
      <c r="CK6" s="780"/>
      <c r="CL6" s="780"/>
      <c r="CM6" s="605" t="s">
        <v>452</v>
      </c>
      <c r="CN6" s="780"/>
      <c r="CO6" s="780"/>
      <c r="CP6" s="780"/>
      <c r="CQ6" s="780"/>
      <c r="CR6" s="780"/>
      <c r="CS6" s="780"/>
      <c r="CT6" s="780"/>
      <c r="CU6" s="605" t="s">
        <v>452</v>
      </c>
      <c r="CV6" s="780"/>
      <c r="CW6" s="780"/>
      <c r="CX6" s="781"/>
      <c r="CY6" s="629" t="s">
        <v>453</v>
      </c>
      <c r="CZ6" s="781"/>
      <c r="DA6" s="708" t="s">
        <v>454</v>
      </c>
      <c r="DB6" s="799"/>
      <c r="DC6" s="799"/>
      <c r="DD6" s="799"/>
      <c r="DE6" s="800"/>
      <c r="DF6" s="119"/>
    </row>
    <row r="7" spans="1:110" ht="15.75">
      <c r="A7" s="801"/>
      <c r="B7" s="786"/>
      <c r="C7" s="802"/>
      <c r="D7" s="706" t="s">
        <v>455</v>
      </c>
      <c r="E7" s="803"/>
      <c r="F7" s="803"/>
      <c r="G7" s="803"/>
      <c r="H7" s="803"/>
      <c r="I7" s="803"/>
      <c r="J7" s="803"/>
      <c r="K7" s="789"/>
      <c r="L7" s="707" t="s">
        <v>456</v>
      </c>
      <c r="M7" s="789"/>
      <c r="N7" s="713" t="s">
        <v>457</v>
      </c>
      <c r="O7" s="608" t="s">
        <v>458</v>
      </c>
      <c r="P7" s="608" t="s">
        <v>459</v>
      </c>
      <c r="Q7" s="608" t="s">
        <v>460</v>
      </c>
      <c r="R7" s="620" t="s">
        <v>26</v>
      </c>
      <c r="S7" s="620" t="s">
        <v>178</v>
      </c>
      <c r="T7" s="620" t="s">
        <v>461</v>
      </c>
      <c r="U7" s="620" t="s">
        <v>462</v>
      </c>
      <c r="V7" s="719" t="s">
        <v>463</v>
      </c>
      <c r="W7" s="720" t="s">
        <v>464</v>
      </c>
      <c r="X7" s="604" t="s">
        <v>465</v>
      </c>
      <c r="Y7" s="787"/>
      <c r="Z7" s="787"/>
      <c r="AA7" s="788"/>
      <c r="AB7" s="626" t="s">
        <v>466</v>
      </c>
      <c r="AC7" s="787"/>
      <c r="AD7" s="787"/>
      <c r="AE7" s="788"/>
      <c r="AF7" s="604" t="s">
        <v>467</v>
      </c>
      <c r="AG7" s="787"/>
      <c r="AH7" s="787"/>
      <c r="AI7" s="788"/>
      <c r="AJ7" s="626" t="s">
        <v>468</v>
      </c>
      <c r="AK7" s="787"/>
      <c r="AL7" s="787"/>
      <c r="AM7" s="788"/>
      <c r="AN7" s="604" t="s">
        <v>469</v>
      </c>
      <c r="AO7" s="787"/>
      <c r="AP7" s="787"/>
      <c r="AQ7" s="788"/>
      <c r="AR7" s="626" t="s">
        <v>470</v>
      </c>
      <c r="AS7" s="787"/>
      <c r="AT7" s="787"/>
      <c r="AU7" s="787"/>
      <c r="AV7" s="787"/>
      <c r="AW7" s="787"/>
      <c r="AX7" s="787"/>
      <c r="AY7" s="787"/>
      <c r="AZ7" s="609" t="str">
        <f>AR7</f>
        <v>Deductions</v>
      </c>
      <c r="BA7" s="787"/>
      <c r="BB7" s="787"/>
      <c r="BC7" s="787"/>
      <c r="BD7" s="787"/>
      <c r="BE7" s="787"/>
      <c r="BF7" s="787"/>
      <c r="BG7" s="788"/>
      <c r="BH7" s="710" t="s">
        <v>471</v>
      </c>
      <c r="BI7" s="787"/>
      <c r="BJ7" s="787"/>
      <c r="BK7" s="788"/>
      <c r="BL7" s="626" t="s">
        <v>472</v>
      </c>
      <c r="BM7" s="787"/>
      <c r="BN7" s="788"/>
      <c r="BO7" s="608" t="s">
        <v>473</v>
      </c>
      <c r="BP7" s="626" t="s">
        <v>474</v>
      </c>
      <c r="BQ7" s="787"/>
      <c r="BR7" s="788"/>
      <c r="BS7" s="608" t="s">
        <v>475</v>
      </c>
      <c r="BT7" s="707" t="s">
        <v>476</v>
      </c>
      <c r="BU7" s="803"/>
      <c r="BV7" s="789"/>
      <c r="BW7" s="706" t="s">
        <v>477</v>
      </c>
      <c r="BX7" s="803"/>
      <c r="BY7" s="803"/>
      <c r="BZ7" s="789"/>
      <c r="CA7" s="707" t="s">
        <v>478</v>
      </c>
      <c r="CB7" s="803"/>
      <c r="CC7" s="803"/>
      <c r="CD7" s="789"/>
      <c r="CE7" s="604" t="s">
        <v>479</v>
      </c>
      <c r="CF7" s="787"/>
      <c r="CG7" s="787"/>
      <c r="CH7" s="787"/>
      <c r="CI7" s="787"/>
      <c r="CJ7" s="787"/>
      <c r="CK7" s="787"/>
      <c r="CL7" s="787"/>
      <c r="CM7" s="710" t="str">
        <f>CE7</f>
        <v>Tax relief availment</v>
      </c>
      <c r="CN7" s="787"/>
      <c r="CO7" s="787"/>
      <c r="CP7" s="787"/>
      <c r="CQ7" s="787"/>
      <c r="CR7" s="787"/>
      <c r="CS7" s="787"/>
      <c r="CT7" s="787"/>
      <c r="CU7" s="710" t="str">
        <f>CM7</f>
        <v>Tax relief availment</v>
      </c>
      <c r="CV7" s="787"/>
      <c r="CW7" s="787"/>
      <c r="CX7" s="788"/>
      <c r="CY7" s="620" t="s">
        <v>480</v>
      </c>
      <c r="CZ7" s="620" t="s">
        <v>481</v>
      </c>
      <c r="DA7" s="608" t="s">
        <v>482</v>
      </c>
      <c r="DB7" s="608" t="s">
        <v>483</v>
      </c>
      <c r="DC7" s="608" t="s">
        <v>484</v>
      </c>
      <c r="DD7" s="608" t="s">
        <v>485</v>
      </c>
      <c r="DE7" s="705" t="s">
        <v>486</v>
      </c>
      <c r="DF7" s="119"/>
    </row>
    <row r="8" spans="1:110" ht="15" customHeight="1">
      <c r="A8" s="801"/>
      <c r="B8" s="786"/>
      <c r="C8" s="802"/>
      <c r="D8" s="706" t="s">
        <v>487</v>
      </c>
      <c r="E8" s="706" t="s">
        <v>488</v>
      </c>
      <c r="F8" s="706" t="s">
        <v>455</v>
      </c>
      <c r="G8" s="709" t="s">
        <v>489</v>
      </c>
      <c r="H8" s="787"/>
      <c r="I8" s="787"/>
      <c r="J8" s="787"/>
      <c r="K8" s="787"/>
      <c r="L8" s="707" t="s">
        <v>490</v>
      </c>
      <c r="M8" s="607" t="s">
        <v>491</v>
      </c>
      <c r="N8" s="786"/>
      <c r="O8" s="786"/>
      <c r="P8" s="786"/>
      <c r="Q8" s="786"/>
      <c r="R8" s="786"/>
      <c r="S8" s="786"/>
      <c r="T8" s="786"/>
      <c r="U8" s="786"/>
      <c r="V8" s="786"/>
      <c r="W8" s="786"/>
      <c r="X8" s="608" t="s">
        <v>492</v>
      </c>
      <c r="Y8" s="608" t="s">
        <v>493</v>
      </c>
      <c r="Z8" s="608" t="s">
        <v>494</v>
      </c>
      <c r="AA8" s="608" t="s">
        <v>495</v>
      </c>
      <c r="AB8" s="607" t="str">
        <f>X8</f>
        <v>Total exempt</v>
      </c>
      <c r="AC8" s="607" t="str">
        <f>Y8</f>
        <v>Total special</v>
      </c>
      <c r="AD8" s="607" t="str">
        <f>Z8</f>
        <v>Total regular</v>
      </c>
      <c r="AE8" s="607" t="str">
        <f>AA8</f>
        <v>Total of all tax regimes</v>
      </c>
      <c r="AF8" s="608" t="str">
        <f>X8</f>
        <v>Total exempt</v>
      </c>
      <c r="AG8" s="608" t="str">
        <f>Y8</f>
        <v>Total special</v>
      </c>
      <c r="AH8" s="608" t="str">
        <f>Z8</f>
        <v>Total regular</v>
      </c>
      <c r="AI8" s="608" t="str">
        <f>AA8</f>
        <v>Total of all tax regimes</v>
      </c>
      <c r="AJ8" s="607" t="str">
        <f>X8</f>
        <v>Total exempt</v>
      </c>
      <c r="AK8" s="607" t="str">
        <f>Y8</f>
        <v>Total special</v>
      </c>
      <c r="AL8" s="607" t="str">
        <f>Z8</f>
        <v>Total regular</v>
      </c>
      <c r="AM8" s="607" t="str">
        <f>AA8</f>
        <v>Total of all tax regimes</v>
      </c>
      <c r="AN8" s="608" t="str">
        <f>X8</f>
        <v>Total exempt</v>
      </c>
      <c r="AO8" s="608" t="str">
        <f>Y8</f>
        <v>Total special</v>
      </c>
      <c r="AP8" s="608" t="str">
        <f>Z8</f>
        <v>Total regular</v>
      </c>
      <c r="AQ8" s="608" t="str">
        <f>AA8</f>
        <v>Total of all tax regimes</v>
      </c>
      <c r="AR8" s="626" t="s">
        <v>496</v>
      </c>
      <c r="AS8" s="787"/>
      <c r="AT8" s="787"/>
      <c r="AU8" s="788"/>
      <c r="AV8" s="709" t="s">
        <v>497</v>
      </c>
      <c r="AW8" s="787"/>
      <c r="AX8" s="787"/>
      <c r="AY8" s="788"/>
      <c r="AZ8" s="626" t="s">
        <v>498</v>
      </c>
      <c r="BA8" s="787"/>
      <c r="BB8" s="787"/>
      <c r="BC8" s="788"/>
      <c r="BD8" s="709" t="s">
        <v>499</v>
      </c>
      <c r="BE8" s="787"/>
      <c r="BF8" s="787"/>
      <c r="BG8" s="788"/>
      <c r="BH8" s="608" t="str">
        <f>BD9</f>
        <v>Total exempt</v>
      </c>
      <c r="BI8" s="608" t="str">
        <f>BE9</f>
        <v>Total special</v>
      </c>
      <c r="BJ8" s="608" t="str">
        <f>BF9</f>
        <v>Total regular</v>
      </c>
      <c r="BK8" s="608" t="str">
        <f>BG9</f>
        <v>Total of all tax regimes</v>
      </c>
      <c r="BL8" s="607" t="str">
        <f>Y8</f>
        <v>Total special</v>
      </c>
      <c r="BM8" s="607" t="str">
        <f>Z8</f>
        <v>Total regular</v>
      </c>
      <c r="BN8" s="607" t="str">
        <f>AA8</f>
        <v>Total of all tax regimes</v>
      </c>
      <c r="BO8" s="786"/>
      <c r="BP8" s="607" t="str">
        <f>Y8</f>
        <v>Total special</v>
      </c>
      <c r="BQ8" s="607" t="str">
        <f>Z8</f>
        <v>Total regular</v>
      </c>
      <c r="BR8" s="607" t="str">
        <f>AA8</f>
        <v>Total of all tax regimes</v>
      </c>
      <c r="BS8" s="786"/>
      <c r="BT8" s="607" t="str">
        <f>Y8</f>
        <v>Total special</v>
      </c>
      <c r="BU8" s="607" t="str">
        <f>Z8</f>
        <v>Total regular</v>
      </c>
      <c r="BV8" s="607" t="str">
        <f>AA8</f>
        <v>Total of all tax regimes</v>
      </c>
      <c r="BW8" s="608" t="str">
        <f>X8</f>
        <v>Total exempt</v>
      </c>
      <c r="BX8" s="608" t="str">
        <f>Y8</f>
        <v>Total special</v>
      </c>
      <c r="BY8" s="608" t="str">
        <f>Z8</f>
        <v>Total regular</v>
      </c>
      <c r="BZ8" s="608" t="str">
        <f>AA8</f>
        <v>Total of all tax regimes</v>
      </c>
      <c r="CA8" s="607" t="s">
        <v>500</v>
      </c>
      <c r="CB8" s="607" t="str">
        <f>Y8</f>
        <v>Total special</v>
      </c>
      <c r="CC8" s="607" t="str">
        <f>Z8</f>
        <v>Total regular</v>
      </c>
      <c r="CD8" s="607" t="str">
        <f>AA8</f>
        <v>Total of all tax regimes</v>
      </c>
      <c r="CE8" s="604" t="s">
        <v>501</v>
      </c>
      <c r="CF8" s="787"/>
      <c r="CG8" s="787"/>
      <c r="CH8" s="788"/>
      <c r="CI8" s="709" t="s">
        <v>497</v>
      </c>
      <c r="CJ8" s="787"/>
      <c r="CK8" s="787"/>
      <c r="CL8" s="788"/>
      <c r="CM8" s="604" t="s">
        <v>502</v>
      </c>
      <c r="CN8" s="787"/>
      <c r="CO8" s="787"/>
      <c r="CP8" s="788"/>
      <c r="CQ8" s="709" t="s">
        <v>503</v>
      </c>
      <c r="CR8" s="787"/>
      <c r="CS8" s="787"/>
      <c r="CT8" s="788"/>
      <c r="CU8" s="604" t="s">
        <v>504</v>
      </c>
      <c r="CV8" s="787"/>
      <c r="CW8" s="787"/>
      <c r="CX8" s="788"/>
      <c r="CY8" s="786"/>
      <c r="CZ8" s="786"/>
      <c r="DA8" s="786"/>
      <c r="DB8" s="786"/>
      <c r="DC8" s="786"/>
      <c r="DD8" s="786"/>
      <c r="DE8" s="790"/>
      <c r="DF8" s="119"/>
    </row>
    <row r="9" spans="1:110" ht="15" customHeight="1">
      <c r="A9" s="801"/>
      <c r="B9" s="786"/>
      <c r="C9" s="802"/>
      <c r="D9" s="802"/>
      <c r="E9" s="802"/>
      <c r="F9" s="802"/>
      <c r="G9" s="712" t="s">
        <v>505</v>
      </c>
      <c r="H9" s="712" t="s">
        <v>506</v>
      </c>
      <c r="I9" s="712" t="s">
        <v>507</v>
      </c>
      <c r="J9" s="712" t="s">
        <v>508</v>
      </c>
      <c r="K9" s="712" t="s">
        <v>509</v>
      </c>
      <c r="L9" s="802"/>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607" t="str">
        <f>X8</f>
        <v>Total exempt</v>
      </c>
      <c r="AS9" s="607" t="str">
        <f>Y8</f>
        <v>Total special</v>
      </c>
      <c r="AT9" s="607" t="str">
        <f>Z8</f>
        <v>Total regular</v>
      </c>
      <c r="AU9" s="607" t="str">
        <f>AA8</f>
        <v>Total of all tax regimes</v>
      </c>
      <c r="AV9" s="606" t="str">
        <f>X8</f>
        <v>Total exempt</v>
      </c>
      <c r="AW9" s="606" t="str">
        <f>Y8</f>
        <v>Total special</v>
      </c>
      <c r="AX9" s="606" t="str">
        <f>Z8</f>
        <v>Total regular</v>
      </c>
      <c r="AY9" s="606" t="str">
        <f>AA8</f>
        <v>Total of all tax regimes</v>
      </c>
      <c r="AZ9" s="607" t="str">
        <f>X8</f>
        <v>Total exempt</v>
      </c>
      <c r="BA9" s="607" t="str">
        <f>Y8</f>
        <v>Total special</v>
      </c>
      <c r="BB9" s="607" t="str">
        <f>Z8</f>
        <v>Total regular</v>
      </c>
      <c r="BC9" s="607" t="str">
        <f>AA8</f>
        <v>Total of all tax regimes</v>
      </c>
      <c r="BD9" s="606" t="str">
        <f>X8</f>
        <v>Total exempt</v>
      </c>
      <c r="BE9" s="606" t="str">
        <f>Y8</f>
        <v>Total special</v>
      </c>
      <c r="BF9" s="606" t="str">
        <f>Z8</f>
        <v>Total regular</v>
      </c>
      <c r="BG9" s="606" t="str">
        <f>AA8</f>
        <v>Total of all tax regimes</v>
      </c>
      <c r="BH9" s="786"/>
      <c r="BI9" s="786"/>
      <c r="BJ9" s="786"/>
      <c r="BK9" s="786"/>
      <c r="BL9" s="786"/>
      <c r="BM9" s="786"/>
      <c r="BN9" s="786"/>
      <c r="BO9" s="786"/>
      <c r="BP9" s="786"/>
      <c r="BQ9" s="786"/>
      <c r="BR9" s="786"/>
      <c r="BS9" s="786"/>
      <c r="BT9" s="786"/>
      <c r="BU9" s="786"/>
      <c r="BV9" s="786"/>
      <c r="BW9" s="786"/>
      <c r="BX9" s="786"/>
      <c r="BY9" s="786"/>
      <c r="BZ9" s="786"/>
      <c r="CA9" s="786"/>
      <c r="CB9" s="786"/>
      <c r="CC9" s="786"/>
      <c r="CD9" s="786"/>
      <c r="CE9" s="608" t="str">
        <f>X8</f>
        <v>Total exempt</v>
      </c>
      <c r="CF9" s="608" t="str">
        <f>Y8</f>
        <v>Total special</v>
      </c>
      <c r="CG9" s="608" t="str">
        <f>Z8</f>
        <v>Total regular</v>
      </c>
      <c r="CH9" s="608" t="str">
        <f>AA8</f>
        <v>Total of all tax regimes</v>
      </c>
      <c r="CI9" s="606" t="str">
        <f>X8</f>
        <v>Total exempt</v>
      </c>
      <c r="CJ9" s="606" t="str">
        <f>Y8</f>
        <v>Total special</v>
      </c>
      <c r="CK9" s="606" t="str">
        <f>Z8</f>
        <v>Total regular</v>
      </c>
      <c r="CL9" s="606" t="str">
        <f>AA8</f>
        <v>Total of all tax regimes</v>
      </c>
      <c r="CM9" s="608" t="str">
        <f>X8</f>
        <v>Total exempt</v>
      </c>
      <c r="CN9" s="608" t="str">
        <f>Y8</f>
        <v>Total special</v>
      </c>
      <c r="CO9" s="608" t="str">
        <f>Z8</f>
        <v>Total regular</v>
      </c>
      <c r="CP9" s="608" t="str">
        <f>AA8</f>
        <v>Total of all tax regimes</v>
      </c>
      <c r="CQ9" s="606" t="str">
        <f>X8</f>
        <v>Total exempt</v>
      </c>
      <c r="CR9" s="606" t="str">
        <f>Y8</f>
        <v>Total special</v>
      </c>
      <c r="CS9" s="606" t="str">
        <f>Z8</f>
        <v>Total regular</v>
      </c>
      <c r="CT9" s="606" t="str">
        <f>AA8</f>
        <v>Total of all tax regimes</v>
      </c>
      <c r="CU9" s="608" t="str">
        <f>X8</f>
        <v>Total exempt</v>
      </c>
      <c r="CV9" s="608" t="str">
        <f>Y8</f>
        <v>Total special</v>
      </c>
      <c r="CW9" s="608" t="str">
        <f>Z8</f>
        <v>Total regular</v>
      </c>
      <c r="CX9" s="608" t="str">
        <f>AA8</f>
        <v>Total of all tax regimes</v>
      </c>
      <c r="CY9" s="786"/>
      <c r="CZ9" s="786"/>
      <c r="DA9" s="786"/>
      <c r="DB9" s="786"/>
      <c r="DC9" s="786"/>
      <c r="DD9" s="786"/>
      <c r="DE9" s="790"/>
      <c r="DF9" s="119"/>
    </row>
    <row r="10" spans="1:110" ht="75.75" customHeight="1">
      <c r="A10" s="804"/>
      <c r="B10" s="793"/>
      <c r="C10" s="805"/>
      <c r="D10" s="805"/>
      <c r="E10" s="805"/>
      <c r="F10" s="805"/>
      <c r="G10" s="805"/>
      <c r="H10" s="805"/>
      <c r="I10" s="805"/>
      <c r="J10" s="805"/>
      <c r="K10" s="805"/>
      <c r="L10" s="802"/>
      <c r="M10" s="786"/>
      <c r="N10" s="793"/>
      <c r="O10" s="793"/>
      <c r="P10" s="793"/>
      <c r="Q10" s="786"/>
      <c r="R10" s="793"/>
      <c r="S10" s="793"/>
      <c r="T10" s="793"/>
      <c r="U10" s="793"/>
      <c r="V10" s="786"/>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86"/>
      <c r="AS10" s="786"/>
      <c r="AT10" s="786"/>
      <c r="AU10" s="786"/>
      <c r="AV10" s="786"/>
      <c r="AW10" s="786"/>
      <c r="AX10" s="786"/>
      <c r="AY10" s="786"/>
      <c r="AZ10" s="786"/>
      <c r="BA10" s="786"/>
      <c r="BB10" s="786"/>
      <c r="BC10" s="786"/>
      <c r="BD10" s="786"/>
      <c r="BE10" s="786"/>
      <c r="BF10" s="786"/>
      <c r="BG10" s="786"/>
      <c r="BH10" s="793"/>
      <c r="BI10" s="793"/>
      <c r="BJ10" s="793"/>
      <c r="BK10" s="793"/>
      <c r="BL10" s="793"/>
      <c r="BM10" s="793"/>
      <c r="BN10" s="793"/>
      <c r="BO10" s="793"/>
      <c r="BP10" s="793"/>
      <c r="BQ10" s="793"/>
      <c r="BR10" s="793"/>
      <c r="BS10" s="793"/>
      <c r="BT10" s="793"/>
      <c r="BU10" s="793"/>
      <c r="BV10" s="793"/>
      <c r="BW10" s="793"/>
      <c r="BX10" s="793"/>
      <c r="BY10" s="793"/>
      <c r="BZ10" s="793"/>
      <c r="CA10" s="793"/>
      <c r="CB10" s="793"/>
      <c r="CC10" s="793"/>
      <c r="CD10" s="793"/>
      <c r="CE10" s="786"/>
      <c r="CF10" s="786"/>
      <c r="CG10" s="786"/>
      <c r="CH10" s="786"/>
      <c r="CI10" s="786"/>
      <c r="CJ10" s="786"/>
      <c r="CK10" s="786"/>
      <c r="CL10" s="786"/>
      <c r="CM10" s="786"/>
      <c r="CN10" s="786"/>
      <c r="CO10" s="786"/>
      <c r="CP10" s="786"/>
      <c r="CQ10" s="786"/>
      <c r="CR10" s="786"/>
      <c r="CS10" s="786"/>
      <c r="CT10" s="786"/>
      <c r="CU10" s="786"/>
      <c r="CV10" s="786"/>
      <c r="CW10" s="786"/>
      <c r="CX10" s="786"/>
      <c r="CY10" s="793"/>
      <c r="CZ10" s="793"/>
      <c r="DA10" s="786"/>
      <c r="DB10" s="786"/>
      <c r="DC10" s="786"/>
      <c r="DD10" s="786"/>
      <c r="DE10" s="790"/>
      <c r="DF10" s="119"/>
    </row>
    <row r="11" spans="1:110" ht="25.5">
      <c r="A11" s="124" t="s">
        <v>43</v>
      </c>
      <c r="B11" s="67"/>
      <c r="C11" s="10"/>
      <c r="D11" s="67"/>
      <c r="E11" s="67"/>
      <c r="F11" s="67" t="str">
        <f>CONCATENATE(
IF(MID(D12,3,1)=")",MID(D12,2,1),MID(D12,2,2)),"+",
IF(MID(E12,3,1)=")",MID(E12,2,1),MID(E12,2,2)),
)</f>
        <v>D+E</v>
      </c>
      <c r="G11" s="74"/>
      <c r="H11" s="74"/>
      <c r="I11" s="74"/>
      <c r="J11" s="74"/>
      <c r="K11" s="74"/>
      <c r="L11" s="75" t="s">
        <v>510</v>
      </c>
      <c r="M11" s="76"/>
      <c r="N11" s="67"/>
      <c r="O11" s="67"/>
      <c r="P11" s="67"/>
      <c r="Q11" s="67"/>
      <c r="R11" s="10" t="s">
        <v>47</v>
      </c>
      <c r="S11" s="10" t="s">
        <v>47</v>
      </c>
      <c r="T11" s="10" t="s">
        <v>47</v>
      </c>
      <c r="U11" s="10" t="s">
        <v>47</v>
      </c>
      <c r="V11" s="10" t="s">
        <v>47</v>
      </c>
      <c r="W11" s="10" t="s">
        <v>511</v>
      </c>
      <c r="X11" s="67"/>
      <c r="Y11" s="67"/>
      <c r="Z11" s="67"/>
      <c r="AA11" s="67" t="str">
        <f>CONCATENATE(
IF(MID(X12,3,1)=")",MID(X12,2,1),MID(X12,2,2)),"+",
IF(MID(Y12,3,1)=")",MID(Y12,2,1),MID(Y12,2,2)),"+",
IF(MID(Z12,3,1)=")",MID(Z12,2,1),MID(Z12,2,2))
)</f>
        <v>X+Y+Z</v>
      </c>
      <c r="AB11" s="76"/>
      <c r="AC11" s="76"/>
      <c r="AD11" s="76"/>
      <c r="AE11" s="76" t="str">
        <f>CONCATENATE(
IF(MID(AB12,3,1)=")",MID(AB12,2,1),MID(AB12,2,2)),"+",
IF(MID(AC12,3,1)=")",MID(AC12,2,1),MID(AC12,2,2)),"+",
IF(MID(AD12,3,1)=")",MID(AD12,2,1),MID(AD12,2,2))
)</f>
        <v>AB+AC+AD</v>
      </c>
      <c r="AF11" s="67"/>
      <c r="AG11" s="67"/>
      <c r="AH11" s="67"/>
      <c r="AI11" s="67" t="str">
        <f>CONCATENATE(
IF(MID(AF12,3,1)=")",MID(AF12,2,1),MID(AF12,2,2)),"+",
IF(MID(AG12,3,1)=")",MID(AG12,2,1),MID(AG12,2,2)),"+",
IF(MID(AH12,3,1)=")",MID(AH12,2,1),MID(AH12,2,2))
)</f>
        <v>AF+AG+AH</v>
      </c>
      <c r="AJ11" s="76"/>
      <c r="AK11" s="76"/>
      <c r="AL11" s="76"/>
      <c r="AM11" s="76" t="str">
        <f>CONCATENATE(
IF(MID(AJ12,3,1)=")",MID(AJ12,2,1),MID(AJ12,2,2)),"+",
IF(MID(AK12,3,1)=")",MID(AK12,2,1),MID(AK12,2,2)),"+",
IF(MID(AL12,3,1)=")",MID(AL12,2,1),MID(AL12,2,2))
)</f>
        <v>AJ+AK+AL</v>
      </c>
      <c r="AN11" s="67"/>
      <c r="AO11" s="67"/>
      <c r="AP11" s="67"/>
      <c r="AQ11" s="67" t="str">
        <f>CONCATENATE(
IF(MID(AN12,3,1)=")",MID(AN12,2,1),MID(AN12,2,2)),"+",
IF(MID(AO12,3,1)=")",MID(AO12,2,1),MID(AO12,2,2)),"+",
IF(MID(AP12,3,1)=")",MID(AP12,2,1),MID(AP12,2,2))
)</f>
        <v>AN+AO+AP</v>
      </c>
      <c r="AR11" s="76"/>
      <c r="AS11" s="76"/>
      <c r="AT11" s="76"/>
      <c r="AU11" s="76" t="str">
        <f>CONCATENATE(
IF(MID(AR12,3,1)=")",MID(AR12,2,1),MID(AR12,2,2)),"+",
IF(MID(AS12,3,1)=")",MID(AS12,2,1),MID(AS12,2,2)),"+",
IF(MID(AT12,3,1)=")",MID(AT12,2,1),MID(AT12,2,2))
)</f>
        <v>AR+AS+AT</v>
      </c>
      <c r="AV11" s="74"/>
      <c r="AW11" s="74"/>
      <c r="AX11" s="74"/>
      <c r="AY11" s="74" t="str">
        <f>CONCATENATE(
IF(MID(AV12,3,1)=")",MID(AV12,2,1),MID(AV12,2,2)),"+",
IF(MID(AW12,3,1)=")",MID(AW12,2,1),MID(AW12,2,2)),"+",
IF(MID(AX12,3,1)=")",MID(AX12,2,1),MID(AX12,2,2))
)</f>
        <v>AV+AW+AX</v>
      </c>
      <c r="AZ11" s="76"/>
      <c r="BA11" s="76"/>
      <c r="BB11" s="76"/>
      <c r="BC11" s="76" t="str">
        <f>CONCATENATE(
IF(MID(AZ12,3,1)=")",MID(AZ12,2,1),MID(AZ12,2,2)),"+",
IF(MID(BA12,3,1)=")",MID(BA12,2,1),MID(BA12,2,2)),"+",
IF(MID(BB12,3,1)=")",MID(BB12,2,1),MID(BB12,2,2))
)</f>
        <v>AZ+BA+BB</v>
      </c>
      <c r="BD11" s="74"/>
      <c r="BE11" s="74"/>
      <c r="BF11" s="74"/>
      <c r="BG11" s="74" t="str">
        <f>CONCATENATE(
IF(MID(BD12,3,1)=")",MID(BD12,2,1),MID(BD12,2,2)),"+",
IF(MID(BE12,3,1)=")",MID(BE12,2,1),MID(BE12,2,2)),"+",
IF(MID(BF12,3,1)=")",MID(BF12,2,1),MID(BF12,2,2))
)</f>
        <v>BD+BE+BF</v>
      </c>
      <c r="BH11" s="67"/>
      <c r="BI11" s="67"/>
      <c r="BJ11" s="67"/>
      <c r="BK11" s="67" t="str">
        <f>CONCATENATE(
IF(MID(BH12,3,1)=")",MID(BH12,2,1),MID(BH12,2,2)),"+",
IF(MID(BI12,3,1)=")",MID(BI12,2,1),MID(BI12,2,2)),"+",
IF(MID(BJ12,3,1)=")",MID(BJ12,2,1),MID(BJ12,2,2))
)</f>
        <v>BH+BI+BJ</v>
      </c>
      <c r="BL11" s="76"/>
      <c r="BM11" s="76"/>
      <c r="BN11" s="76" t="str">
        <f>CONCATENATE(
IF(MID(BL12,3,1)=")",MID(BL12,2,1),MID(BL12,2,2)),"+",
IF(MID(BM12,3,1)=")",MID(BM12,2,1),MID(BM12,2,2))
)</f>
        <v>BL+BM</v>
      </c>
      <c r="BO11" s="67"/>
      <c r="BP11" s="76" t="str">
        <f>CONCATENATE(
IF(MID(BL12,3,1)=")",MID(BL12,2,1),MID(BL12,2,2)),"-",
IF(MID(BO12,3,1)=")",MID(BO12,2,1),MID(BO12,2,2))
)</f>
        <v>BL-BO</v>
      </c>
      <c r="BQ11" s="76" t="str">
        <f>CONCATENATE(
IF(MID(BM12,3,1)=")",MID(BM12,2,1),MID(BM12,2,2))
)</f>
        <v>BM</v>
      </c>
      <c r="BR11" s="76" t="str">
        <f>CONCATENATE(
IF(MID(BP12,3,1)=")",MID(BP12,2,1),MID(BP12,2,2)),"+",
IF(MID(BQ12,3,1)=")",MID(BQ12,2,1),MID(BQ12,2,2)),
)</f>
        <v>BP+BQ</v>
      </c>
      <c r="BS11" s="67"/>
      <c r="BT11" s="76" t="str">
        <f>CONCATENATE(
IF(MID(BP12,3,1)=")",MID(BP12,2,1),MID(BP12,2,2))
)</f>
        <v>BP</v>
      </c>
      <c r="BU11" s="76" t="str">
        <f>CONCATENATE("Higher of MCIT or ",
IF(MID(BQ12,3,1)=")",MID(BQ12,2,1),MID(BQ12,2,2))
)</f>
        <v>Higher of MCIT or BQ</v>
      </c>
      <c r="BV11" s="76" t="str">
        <f>CONCATENATE(
IF(MID(BT12,3,1)=")",MID(BT12,2,1),MID(BT12,2,2)),"+",
IF(MID(BU12,3,1)=")",MID(BU12,2,1),MID(BU12,2,2)),
)</f>
        <v>BT+BU</v>
      </c>
      <c r="BW11" s="67"/>
      <c r="BX11" s="67"/>
      <c r="BY11" s="67"/>
      <c r="BZ11" s="67" t="str">
        <f>CONCATENATE(
IF(MID(BW12,3,1)=")",MID(BW12,2,1),MID(BW12,2,2)),"+",
IF(MID(BX12,3,1)=")",MID(BX12,2,1),MID(BX12,2,2)),"+",
IF(MID(BY12,3,1)=")",MID(BY12,2,1),MID(BY12,2,2))
)</f>
        <v>BW+BX+BY</v>
      </c>
      <c r="CA11" s="76" t="str">
        <f>CONCATENATE("-",
IF(MID(BW12,3,1)=")",MID(BW12,2,1),MID(BW12,2,2)))</f>
        <v>-BW</v>
      </c>
      <c r="CB11" s="76" t="str">
        <f>CONCATENATE(
IF(MID(BT12,3,1)=")",MID(BT12,2,1),MID(BT12,2,2)),"-",
IF(MID(BX12,3,1)=")",MID(BX12,2,1),MID(BX12,2,2))
)</f>
        <v>BT-BX</v>
      </c>
      <c r="CC11" s="76" t="str">
        <f>CONCATENATE(
IF(MID(BU12,3,1)=")",MID(BU12,2,1),MID(BU12,2,2)),"-",
IF(MID(BY12,3,1)=")",MID(BY12,2,1),MID(BY12,2,2))
)</f>
        <v>BU-BY</v>
      </c>
      <c r="CD11" s="76" t="str">
        <f>CONCATENATE(
IF(MID(CB12,3,1)=")",MID(CB12,2,1),MID(CB12,2,2)),"+",
IF(MID(CC12,3,1)=")",MID(CC12,2,1),MID(CC12,2,2))
)</f>
        <v>CB+CC</v>
      </c>
      <c r="CE11" s="67"/>
      <c r="CF11" s="67"/>
      <c r="CG11" s="67" t="s">
        <v>512</v>
      </c>
      <c r="CH11" s="67" t="str">
        <f>CONCATENATE(
IF(MID(CE12,3,1)=")",MID(CE12,2,1),MID(CE12,2,2)),"+",
IF(MID(CF12,3,1)=")",MID(CF12,2,1),MID(CF12,2,2)),"+",
IF(MID(CG12,3,1)=")",MID(CG12,2,1),MID(CG12,2,2))
)</f>
        <v>CE+CF+CG</v>
      </c>
      <c r="CI11" s="74"/>
      <c r="CJ11" s="74"/>
      <c r="CK11" s="74"/>
      <c r="CL11" s="74" t="str">
        <f>CONCATENATE(
IF(MID(CI12,3,1)=")",MID(CI12,2,1),MID(CI12,2,2)),"+",
IF(MID(CJ12,3,1)=")",MID(CJ12,2,1),MID(CJ12,2,2)),"+",
IF(MID(CK12,3,1)=")",MID(CK12,2,1),MID(CK12,2,2))
)</f>
        <v>CI+CJ+CK</v>
      </c>
      <c r="CM11" s="67" t="s">
        <v>512</v>
      </c>
      <c r="CN11" s="67"/>
      <c r="CO11" s="67"/>
      <c r="CP11" s="67" t="str">
        <f>CONCATENATE(
IF(MID(CM12,3,1)=")",MID(CM12,2,1),MID(CM12,2,2)),"+",
IF(MID(CN12,3,1)=")",MID(CN12,2,1),MID(CN12,2,2)),"+",
IF(MID(CO12,3,1)=")",MID(CO12,2,1),MID(CO12,2,2))
)</f>
        <v>CM+CN+CO</v>
      </c>
      <c r="CQ11" s="74"/>
      <c r="CR11" s="74"/>
      <c r="CS11" s="74"/>
      <c r="CT11" s="74" t="str">
        <f>CONCATENATE(
IF(MID(CQ12,3,1)=")",MID(CQ12,2,1),MID(CQ12,2,2)),"+",
IF(MID(CR12,3,1)=")",MID(CR12,2,1),MID(CR12,2,2)),"+",
IF(MID(CS12,3,1)=")",MID(CS12,2,1),MID(CS12,2,2))
)</f>
        <v>CQ+CR+CS</v>
      </c>
      <c r="CU11" s="67" t="str">
        <f>CONCATENATE(
IF(MID(CE12,3,1)=")",MID(CE12,2,1),MID(CE12,2,2)),"+",
IF(MID(CI12,3,1)=")",MID(CI12,2,1),MID(CI12,2,2)),"-",
IF(MID(CM12,3,1)=")",MID(CM12,2,1),MID(CM12,2,2)),"+",
IF(MID(CQ12,3,1)=")",MID(CQ12,2,1),MID(CQ12,2,2))
)</f>
        <v>CE+CI-CM+CQ</v>
      </c>
      <c r="CV11" s="67" t="str">
        <f>CONCATENATE(
IF(MID(CF12,3,1)=")",MID(CF12,2,1),MID(CF12,2,2)),"+",
IF(MID(CJ12,3,1)=")",MID(CJ12,2,1),MID(CJ12,2,2)),"-",
IF(MID(CN12,3,1)=")",MID(CN12,2,1),MID(CN12,2,2)),"+",
IF(MID(CR12,3,1)=")",MID(CR12,2,1),MID(CR12,2,2))
)</f>
        <v>CF+CJ-CN+CR</v>
      </c>
      <c r="CW11" s="67" t="str">
        <f>CONCATENATE(
IF(MID(CG12,3,1)=")",MID(CG12,2,1),MID(CG12,2,2)),"+",
IF(MID(CK12,3,1)=")",MID(CK12,2,1),MID(CK12,2,2)),"-",
IF(MID(CO12,3,1)=")",MID(CO12,2,1),MID(CO12,2,2)),"+",
IF(MID(CS12,3,1)=")",MID(CS12,2,1),MID(CS12,2,2))
)</f>
        <v>CG+CK-CO+CS</v>
      </c>
      <c r="CX11" s="67" t="str">
        <f>CONCATENATE(
IF(MID(CU12,3,1)=")",MID(CU12,2,1),MID(CU12,2,2)),"+",
IF(MID(CV12,3,1)=")",MID(CV12,2,1),MID(CV12,2,2)),"+",
IF(MID(CW12,3,1)=")",MID(CW12,2,1),MID(CW12,2,2))
)</f>
        <v>CU+CV+CW</v>
      </c>
      <c r="CY11" s="10"/>
      <c r="CZ11" s="10"/>
      <c r="DA11" s="67"/>
      <c r="DB11" s="67"/>
      <c r="DC11" s="67"/>
      <c r="DD11" s="67"/>
      <c r="DE11" s="224" t="str">
        <f>CONCATENATE(IF(MID(DD12,3,1)=")",MID(DD12,2,1),MID(DD12,2,2)),"/",
IF(MID(L12,3,1)=")",MID(L12,2,1),MID(L12,2,2)), "+",
IF(MID(M12,3,1)=")",MID(M12,2,1),MID(M12,2,2))
)</f>
        <v>DD/L+M</v>
      </c>
      <c r="DF11" s="119"/>
    </row>
    <row r="12" spans="1:110" ht="15.75">
      <c r="A12" s="125" t="str">
        <f t="shared" ref="A12:DE12" si="0">CONCATENATE("(",MID(ADDRESS(ROW(),COLUMN()),2,SEARCH("$",ADDRESS(ROW(),COLUMN()),2)-2),")")</f>
        <v>(A)</v>
      </c>
      <c r="B12" s="11" t="str">
        <f t="shared" si="0"/>
        <v>(B)</v>
      </c>
      <c r="C12" s="12" t="str">
        <f t="shared" si="0"/>
        <v>(C)</v>
      </c>
      <c r="D12" s="11" t="str">
        <f t="shared" si="0"/>
        <v>(D)</v>
      </c>
      <c r="E12" s="11" t="str">
        <f t="shared" si="0"/>
        <v>(E)</v>
      </c>
      <c r="F12" s="11" t="str">
        <f t="shared" si="0"/>
        <v>(F)</v>
      </c>
      <c r="G12" s="77" t="str">
        <f t="shared" si="0"/>
        <v>(G)</v>
      </c>
      <c r="H12" s="77" t="str">
        <f t="shared" si="0"/>
        <v>(H)</v>
      </c>
      <c r="I12" s="77" t="str">
        <f t="shared" si="0"/>
        <v>(I)</v>
      </c>
      <c r="J12" s="77" t="str">
        <f t="shared" si="0"/>
        <v>(J)</v>
      </c>
      <c r="K12" s="77" t="str">
        <f t="shared" si="0"/>
        <v>(K)</v>
      </c>
      <c r="L12" s="72" t="str">
        <f t="shared" si="0"/>
        <v>(L)</v>
      </c>
      <c r="M12" s="72" t="str">
        <f t="shared" si="0"/>
        <v>(M)</v>
      </c>
      <c r="N12" s="11" t="str">
        <f t="shared" si="0"/>
        <v>(N)</v>
      </c>
      <c r="O12" s="11" t="str">
        <f t="shared" si="0"/>
        <v>(O)</v>
      </c>
      <c r="P12" s="11" t="str">
        <f t="shared" si="0"/>
        <v>(P)</v>
      </c>
      <c r="Q12" s="11" t="str">
        <f t="shared" si="0"/>
        <v>(Q)</v>
      </c>
      <c r="R12" s="12" t="str">
        <f t="shared" si="0"/>
        <v>(R)</v>
      </c>
      <c r="S12" s="12" t="str">
        <f t="shared" si="0"/>
        <v>(S)</v>
      </c>
      <c r="T12" s="12" t="str">
        <f t="shared" si="0"/>
        <v>(T)</v>
      </c>
      <c r="U12" s="12" t="str">
        <f t="shared" si="0"/>
        <v>(U)</v>
      </c>
      <c r="V12" s="12" t="str">
        <f t="shared" si="0"/>
        <v>(V)</v>
      </c>
      <c r="W12" s="12" t="str">
        <f t="shared" si="0"/>
        <v>(W)</v>
      </c>
      <c r="X12" s="11" t="str">
        <f t="shared" si="0"/>
        <v>(X)</v>
      </c>
      <c r="Y12" s="11" t="str">
        <f t="shared" si="0"/>
        <v>(Y)</v>
      </c>
      <c r="Z12" s="11" t="str">
        <f t="shared" si="0"/>
        <v>(Z)</v>
      </c>
      <c r="AA12" s="11" t="str">
        <f t="shared" si="0"/>
        <v>(AA)</v>
      </c>
      <c r="AB12" s="72" t="str">
        <f t="shared" si="0"/>
        <v>(AB)</v>
      </c>
      <c r="AC12" s="72" t="str">
        <f t="shared" si="0"/>
        <v>(AC)</v>
      </c>
      <c r="AD12" s="72" t="str">
        <f t="shared" si="0"/>
        <v>(AD)</v>
      </c>
      <c r="AE12" s="72" t="str">
        <f t="shared" si="0"/>
        <v>(AE)</v>
      </c>
      <c r="AF12" s="11" t="str">
        <f t="shared" si="0"/>
        <v>(AF)</v>
      </c>
      <c r="AG12" s="11" t="str">
        <f t="shared" si="0"/>
        <v>(AG)</v>
      </c>
      <c r="AH12" s="11" t="str">
        <f t="shared" si="0"/>
        <v>(AH)</v>
      </c>
      <c r="AI12" s="11" t="str">
        <f t="shared" si="0"/>
        <v>(AI)</v>
      </c>
      <c r="AJ12" s="72" t="str">
        <f t="shared" si="0"/>
        <v>(AJ)</v>
      </c>
      <c r="AK12" s="72" t="str">
        <f t="shared" si="0"/>
        <v>(AK)</v>
      </c>
      <c r="AL12" s="72" t="str">
        <f t="shared" si="0"/>
        <v>(AL)</v>
      </c>
      <c r="AM12" s="72" t="str">
        <f t="shared" si="0"/>
        <v>(AM)</v>
      </c>
      <c r="AN12" s="11" t="str">
        <f t="shared" si="0"/>
        <v>(AN)</v>
      </c>
      <c r="AO12" s="11" t="str">
        <f t="shared" si="0"/>
        <v>(AO)</v>
      </c>
      <c r="AP12" s="11" t="str">
        <f t="shared" si="0"/>
        <v>(AP)</v>
      </c>
      <c r="AQ12" s="11" t="str">
        <f t="shared" si="0"/>
        <v>(AQ)</v>
      </c>
      <c r="AR12" s="72" t="str">
        <f t="shared" si="0"/>
        <v>(AR)</v>
      </c>
      <c r="AS12" s="72" t="str">
        <f t="shared" si="0"/>
        <v>(AS)</v>
      </c>
      <c r="AT12" s="72" t="str">
        <f t="shared" si="0"/>
        <v>(AT)</v>
      </c>
      <c r="AU12" s="72" t="str">
        <f t="shared" si="0"/>
        <v>(AU)</v>
      </c>
      <c r="AV12" s="77" t="str">
        <f t="shared" si="0"/>
        <v>(AV)</v>
      </c>
      <c r="AW12" s="77" t="str">
        <f t="shared" si="0"/>
        <v>(AW)</v>
      </c>
      <c r="AX12" s="77" t="str">
        <f t="shared" si="0"/>
        <v>(AX)</v>
      </c>
      <c r="AY12" s="77" t="str">
        <f t="shared" si="0"/>
        <v>(AY)</v>
      </c>
      <c r="AZ12" s="72" t="str">
        <f t="shared" si="0"/>
        <v>(AZ)</v>
      </c>
      <c r="BA12" s="72" t="str">
        <f t="shared" si="0"/>
        <v>(BA)</v>
      </c>
      <c r="BB12" s="72" t="str">
        <f t="shared" si="0"/>
        <v>(BB)</v>
      </c>
      <c r="BC12" s="72" t="str">
        <f t="shared" si="0"/>
        <v>(BC)</v>
      </c>
      <c r="BD12" s="77" t="str">
        <f t="shared" si="0"/>
        <v>(BD)</v>
      </c>
      <c r="BE12" s="77" t="str">
        <f t="shared" si="0"/>
        <v>(BE)</v>
      </c>
      <c r="BF12" s="77" t="str">
        <f t="shared" si="0"/>
        <v>(BF)</v>
      </c>
      <c r="BG12" s="77" t="str">
        <f t="shared" si="0"/>
        <v>(BG)</v>
      </c>
      <c r="BH12" s="11" t="str">
        <f t="shared" si="0"/>
        <v>(BH)</v>
      </c>
      <c r="BI12" s="11" t="str">
        <f t="shared" si="0"/>
        <v>(BI)</v>
      </c>
      <c r="BJ12" s="11" t="str">
        <f t="shared" si="0"/>
        <v>(BJ)</v>
      </c>
      <c r="BK12" s="11" t="str">
        <f t="shared" si="0"/>
        <v>(BK)</v>
      </c>
      <c r="BL12" s="72" t="str">
        <f t="shared" si="0"/>
        <v>(BL)</v>
      </c>
      <c r="BM12" s="72" t="str">
        <f t="shared" si="0"/>
        <v>(BM)</v>
      </c>
      <c r="BN12" s="72" t="str">
        <f t="shared" si="0"/>
        <v>(BN)</v>
      </c>
      <c r="BO12" s="11" t="str">
        <f t="shared" si="0"/>
        <v>(BO)</v>
      </c>
      <c r="BP12" s="72" t="str">
        <f t="shared" si="0"/>
        <v>(BP)</v>
      </c>
      <c r="BQ12" s="72" t="str">
        <f t="shared" si="0"/>
        <v>(BQ)</v>
      </c>
      <c r="BR12" s="72" t="str">
        <f t="shared" si="0"/>
        <v>(BR)</v>
      </c>
      <c r="BS12" s="11" t="str">
        <f t="shared" si="0"/>
        <v>(BS)</v>
      </c>
      <c r="BT12" s="72" t="str">
        <f t="shared" si="0"/>
        <v>(BT)</v>
      </c>
      <c r="BU12" s="72" t="str">
        <f t="shared" si="0"/>
        <v>(BU)</v>
      </c>
      <c r="BV12" s="72" t="str">
        <f t="shared" si="0"/>
        <v>(BV)</v>
      </c>
      <c r="BW12" s="11" t="str">
        <f t="shared" si="0"/>
        <v>(BW)</v>
      </c>
      <c r="BX12" s="11" t="str">
        <f t="shared" si="0"/>
        <v>(BX)</v>
      </c>
      <c r="BY12" s="11" t="str">
        <f t="shared" si="0"/>
        <v>(BY)</v>
      </c>
      <c r="BZ12" s="11" t="str">
        <f t="shared" si="0"/>
        <v>(BZ)</v>
      </c>
      <c r="CA12" s="72" t="str">
        <f t="shared" si="0"/>
        <v>(CA)</v>
      </c>
      <c r="CB12" s="72" t="str">
        <f t="shared" si="0"/>
        <v>(CB)</v>
      </c>
      <c r="CC12" s="72" t="str">
        <f t="shared" si="0"/>
        <v>(CC)</v>
      </c>
      <c r="CD12" s="72" t="str">
        <f t="shared" si="0"/>
        <v>(CD)</v>
      </c>
      <c r="CE12" s="11" t="str">
        <f t="shared" si="0"/>
        <v>(CE)</v>
      </c>
      <c r="CF12" s="11" t="str">
        <f t="shared" si="0"/>
        <v>(CF)</v>
      </c>
      <c r="CG12" s="11" t="str">
        <f t="shared" si="0"/>
        <v>(CG)</v>
      </c>
      <c r="CH12" s="11" t="str">
        <f t="shared" si="0"/>
        <v>(CH)</v>
      </c>
      <c r="CI12" s="77" t="str">
        <f t="shared" si="0"/>
        <v>(CI)</v>
      </c>
      <c r="CJ12" s="77" t="str">
        <f t="shared" si="0"/>
        <v>(CJ)</v>
      </c>
      <c r="CK12" s="77" t="str">
        <f t="shared" si="0"/>
        <v>(CK)</v>
      </c>
      <c r="CL12" s="77" t="str">
        <f t="shared" si="0"/>
        <v>(CL)</v>
      </c>
      <c r="CM12" s="11" t="str">
        <f t="shared" si="0"/>
        <v>(CM)</v>
      </c>
      <c r="CN12" s="11" t="str">
        <f t="shared" si="0"/>
        <v>(CN)</v>
      </c>
      <c r="CO12" s="11" t="str">
        <f t="shared" si="0"/>
        <v>(CO)</v>
      </c>
      <c r="CP12" s="11" t="str">
        <f t="shared" si="0"/>
        <v>(CP)</v>
      </c>
      <c r="CQ12" s="77" t="str">
        <f t="shared" si="0"/>
        <v>(CQ)</v>
      </c>
      <c r="CR12" s="77" t="str">
        <f t="shared" si="0"/>
        <v>(CR)</v>
      </c>
      <c r="CS12" s="77" t="str">
        <f t="shared" si="0"/>
        <v>(CS)</v>
      </c>
      <c r="CT12" s="77" t="str">
        <f t="shared" si="0"/>
        <v>(CT)</v>
      </c>
      <c r="CU12" s="11" t="str">
        <f t="shared" si="0"/>
        <v>(CU)</v>
      </c>
      <c r="CV12" s="11" t="str">
        <f t="shared" si="0"/>
        <v>(CV)</v>
      </c>
      <c r="CW12" s="11" t="str">
        <f t="shared" si="0"/>
        <v>(CW)</v>
      </c>
      <c r="CX12" s="11" t="str">
        <f t="shared" si="0"/>
        <v>(CX)</v>
      </c>
      <c r="CY12" s="12" t="str">
        <f t="shared" si="0"/>
        <v>(CY)</v>
      </c>
      <c r="CZ12" s="12" t="str">
        <f t="shared" si="0"/>
        <v>(CZ)</v>
      </c>
      <c r="DA12" s="11" t="str">
        <f t="shared" si="0"/>
        <v>(DA)</v>
      </c>
      <c r="DB12" s="11" t="str">
        <f t="shared" si="0"/>
        <v>(DB)</v>
      </c>
      <c r="DC12" s="13" t="str">
        <f t="shared" si="0"/>
        <v>(DC)</v>
      </c>
      <c r="DD12" s="11" t="str">
        <f t="shared" si="0"/>
        <v>(DD)</v>
      </c>
      <c r="DE12" s="194" t="str">
        <f t="shared" si="0"/>
        <v>(DE)</v>
      </c>
      <c r="DF12" s="119"/>
    </row>
    <row r="13" spans="1:110" ht="64.5" outlineLevel="1">
      <c r="A13" s="451">
        <v>0</v>
      </c>
      <c r="B13" s="452" t="s">
        <v>52</v>
      </c>
      <c r="C13" s="453" t="s">
        <v>53</v>
      </c>
      <c r="D13" s="481">
        <v>90000000</v>
      </c>
      <c r="E13" s="481">
        <v>30000000</v>
      </c>
      <c r="F13" s="482">
        <f t="shared" ref="F13" si="1">IFERROR(IF(AND(D13="",E13=""),"",SUM(D13:E13)),"")</f>
        <v>120000000</v>
      </c>
      <c r="G13" s="481">
        <v>78000000</v>
      </c>
      <c r="H13" s="481">
        <v>1000000</v>
      </c>
      <c r="I13" s="481">
        <v>3000000</v>
      </c>
      <c r="J13" s="481">
        <v>2000000</v>
      </c>
      <c r="K13" s="481">
        <v>15000000</v>
      </c>
      <c r="L13" s="481">
        <v>15000000</v>
      </c>
      <c r="M13" s="481">
        <v>10000000</v>
      </c>
      <c r="N13" s="481">
        <v>25000000</v>
      </c>
      <c r="O13" s="481">
        <v>60000000</v>
      </c>
      <c r="P13" s="481">
        <v>20000000</v>
      </c>
      <c r="Q13" s="481">
        <v>15000000</v>
      </c>
      <c r="R13" s="454" t="s">
        <v>60</v>
      </c>
      <c r="S13" s="454" t="s">
        <v>57</v>
      </c>
      <c r="T13" s="454" t="s">
        <v>57</v>
      </c>
      <c r="U13" s="454" t="s">
        <v>57</v>
      </c>
      <c r="V13" s="454" t="s">
        <v>60</v>
      </c>
      <c r="W13" s="483" t="s">
        <v>513</v>
      </c>
      <c r="X13" s="481">
        <v>30000000</v>
      </c>
      <c r="Y13" s="481">
        <v>0</v>
      </c>
      <c r="Z13" s="481">
        <v>0</v>
      </c>
      <c r="AA13" s="482">
        <f t="shared" ref="AA13" si="2">IFERROR(IF(AND(X13="",Y13="",Z13=""),"",SUM(X13:Z13)),"")</f>
        <v>30000000</v>
      </c>
      <c r="AB13" s="481">
        <v>10000000</v>
      </c>
      <c r="AC13" s="481">
        <v>0</v>
      </c>
      <c r="AD13" s="481">
        <v>0</v>
      </c>
      <c r="AE13" s="482">
        <f>IFERROR(IF(AND(AB13="",AC13="",AD13=""),"",SUM(AB13:AD13)),"")</f>
        <v>10000000</v>
      </c>
      <c r="AF13" s="481">
        <f>X13-AB13</f>
        <v>20000000</v>
      </c>
      <c r="AG13" s="481">
        <v>0</v>
      </c>
      <c r="AH13" s="481">
        <v>0</v>
      </c>
      <c r="AI13" s="482">
        <f t="shared" ref="AI13" si="3">IFERROR(IF(AND(AF13="",AG13="",AH13=""),"",SUM($AF13:$AH13)),"")</f>
        <v>20000000</v>
      </c>
      <c r="AJ13" s="481">
        <v>10000000</v>
      </c>
      <c r="AK13" s="481">
        <v>0</v>
      </c>
      <c r="AL13" s="481">
        <v>0</v>
      </c>
      <c r="AM13" s="482">
        <f t="shared" ref="AM13" si="4">IFERROR(IF(AND(AJ13="",AK13="",AL13=""),"",SUM(AJ13:AL13)),"")</f>
        <v>10000000</v>
      </c>
      <c r="AN13" s="481">
        <v>30000000</v>
      </c>
      <c r="AO13" s="481">
        <v>0</v>
      </c>
      <c r="AP13" s="481">
        <v>0</v>
      </c>
      <c r="AQ13" s="482">
        <f t="shared" ref="AQ13" si="5">IFERROR(IF(AND(AN13="",AO13="",AP13=""),"",SUM($AN13:$AP13)),"")</f>
        <v>30000000</v>
      </c>
      <c r="AR13" s="481">
        <v>15000000</v>
      </c>
      <c r="AS13" s="481">
        <v>0</v>
      </c>
      <c r="AT13" s="481">
        <v>0</v>
      </c>
      <c r="AU13" s="482">
        <f t="shared" ref="AU13" si="6">IFERROR(IF(AND(AR13="",AS13="",AT13=""),"",SUM($AR13:$AT13)),"")</f>
        <v>15000000</v>
      </c>
      <c r="AV13" s="481">
        <v>0</v>
      </c>
      <c r="AW13" s="481">
        <v>0</v>
      </c>
      <c r="AX13" s="481">
        <v>0</v>
      </c>
      <c r="AY13" s="482">
        <f t="shared" ref="AY13" si="7">IFERROR(IF(AND(AV13="",AW13="",AX13=""),"",SUM($AV13:$AX13)),"")</f>
        <v>0</v>
      </c>
      <c r="AZ13" s="481">
        <v>0</v>
      </c>
      <c r="BA13" s="481">
        <v>0</v>
      </c>
      <c r="BB13" s="481">
        <v>0</v>
      </c>
      <c r="BC13" s="482">
        <f t="shared" ref="BC13" si="8">IFERROR(IF(AND(AZ13="",BA13="",BB13=""),"",SUM($AZ13:$BB13)),"")</f>
        <v>0</v>
      </c>
      <c r="BD13" s="481">
        <v>0</v>
      </c>
      <c r="BE13" s="481">
        <v>0</v>
      </c>
      <c r="BF13" s="481">
        <v>0</v>
      </c>
      <c r="BG13" s="482">
        <f t="shared" ref="BG13" si="9">IFERROR(IF(AND(BD13="",BE13="",BF13=""),"",SUM($BD13:$BF13)),"")</f>
        <v>0</v>
      </c>
      <c r="BH13" s="481">
        <v>15000000</v>
      </c>
      <c r="BI13" s="481">
        <v>0</v>
      </c>
      <c r="BJ13" s="481">
        <v>0</v>
      </c>
      <c r="BK13" s="482">
        <f t="shared" ref="BK13" si="10">IFERROR(IF(AND(BH13="",BI13="",BJ13=""),"",SUM(BH13:BJ13)),"")</f>
        <v>15000000</v>
      </c>
      <c r="BL13" s="481">
        <v>0</v>
      </c>
      <c r="BM13" s="481">
        <v>0</v>
      </c>
      <c r="BN13" s="482">
        <f t="shared" ref="BN13" si="11">IFERROR(IF(AND(BL13="",BM13=""),"",SUM($BL13:$BM13)),"")</f>
        <v>0</v>
      </c>
      <c r="BO13" s="481">
        <v>0</v>
      </c>
      <c r="BP13" s="484">
        <f>IFERROR(IF(AND(BL13="",BO13=""),"",BL13-BO13),"")</f>
        <v>0</v>
      </c>
      <c r="BQ13" s="484">
        <f t="shared" ref="BQ13" si="12">BM13</f>
        <v>0</v>
      </c>
      <c r="BR13" s="482">
        <f t="shared" ref="BR13" si="13">IFERROR(IF(AND(BP13="",BQ13=""),"",SUM($BP13:$BQ13)),"")</f>
        <v>0</v>
      </c>
      <c r="BS13" s="481">
        <v>0</v>
      </c>
      <c r="BT13" s="484">
        <f t="shared" ref="BT13" si="14">BP13</f>
        <v>0</v>
      </c>
      <c r="BU13" s="484">
        <f t="shared" ref="BU13" si="15">IFERROR(IF(BS13&gt;BQ13,BS13,BQ13),"")</f>
        <v>0</v>
      </c>
      <c r="BV13" s="482">
        <f t="shared" ref="BV13" si="16">IFERROR(IF(AND(BT13="",BU13=""),"",SUM($BT13:$BU13)),"")</f>
        <v>0</v>
      </c>
      <c r="BW13" s="481">
        <v>0</v>
      </c>
      <c r="BX13" s="481">
        <v>0</v>
      </c>
      <c r="BY13" s="481">
        <v>0</v>
      </c>
      <c r="BZ13" s="482">
        <f t="shared" ref="BZ13" si="17">IFERROR(IF(AND(BW13="",BX13="",BY13=""),"",SUM($BW13:$BY13)),"")</f>
        <v>0</v>
      </c>
      <c r="CA13" s="484">
        <f t="shared" ref="CA13" si="18">-BW13</f>
        <v>0</v>
      </c>
      <c r="CB13" s="484">
        <f t="shared" ref="CB13" si="19">IFERROR(IF(AND(BT13="",BX13=""),"",BT13-BX13),"")</f>
        <v>0</v>
      </c>
      <c r="CC13" s="484">
        <f t="shared" ref="CC13" si="20">IFERROR(IF(AND(BU13="",BY13=""),"",BU13-BY13),"")</f>
        <v>0</v>
      </c>
      <c r="CD13" s="482">
        <f t="shared" ref="CD13" si="21">IFERROR(IF(AND(CB13="",CC13=""),"",SUM($CB13:$CC13)),"")</f>
        <v>0</v>
      </c>
      <c r="CE13" s="481">
        <f>BH13*0.25</f>
        <v>3750000</v>
      </c>
      <c r="CF13" s="481">
        <v>0</v>
      </c>
      <c r="CG13" s="484">
        <v>0</v>
      </c>
      <c r="CH13" s="482">
        <f t="shared" ref="CH13" si="22">IFERROR(IF(AND(CE13="",CF13="",CG13=""),"",SUM($CE13:$CG13)),"")</f>
        <v>3750000</v>
      </c>
      <c r="CI13" s="485">
        <v>0</v>
      </c>
      <c r="CJ13" s="485">
        <v>0</v>
      </c>
      <c r="CK13" s="485">
        <v>0</v>
      </c>
      <c r="CL13" s="486">
        <f t="shared" ref="CL13" si="23">IFERROR(IF(AND(CI13="",CJ13="",CK13=""),"",SUM($CI13:$CK13)),"")</f>
        <v>0</v>
      </c>
      <c r="CM13" s="484">
        <v>0</v>
      </c>
      <c r="CN13" s="481">
        <v>0</v>
      </c>
      <c r="CO13" s="481">
        <v>0</v>
      </c>
      <c r="CP13" s="482">
        <f t="shared" ref="CP13" si="24">IFERROR(IF(AND(CM13="",CN13="",CO13=""),"",SUM($CM13:$CO13)),"")</f>
        <v>0</v>
      </c>
      <c r="CQ13" s="481">
        <v>0</v>
      </c>
      <c r="CR13" s="481">
        <v>0</v>
      </c>
      <c r="CS13" s="481">
        <v>0</v>
      </c>
      <c r="CT13" s="482">
        <f t="shared" ref="CT13" si="25">IFERROR(IF(AND(CQ13="",CR13="",CS13=""),"",SUM($CQ13:$CS13)),"")</f>
        <v>0</v>
      </c>
      <c r="CU13" s="487">
        <f t="shared" ref="CU13" si="26">IFERROR(IF(AND(CE13="",CI13="",CM13="",CQ13=""),"",CE13+CI13-CM13+CQ13),"")</f>
        <v>3750000</v>
      </c>
      <c r="CV13" s="487">
        <f t="shared" ref="CV13" si="27">IFERROR(IF(AND(CF13="",CJ13="",CN13="",CR13=""),"",CF13+CJ13-CN13+CR13),"")</f>
        <v>0</v>
      </c>
      <c r="CW13" s="487">
        <f t="shared" ref="CW13" si="28">IFERROR(IF(AND(CG13="",CK13="",CO13="",CS13=""),"",CG13+CK13-CO13+CS13),"")</f>
        <v>0</v>
      </c>
      <c r="CX13" s="482">
        <f t="shared" ref="CX13" si="29">IFERROR(IF(AND(CU13="",CV13="",CW13=""),"",SUM($CU13:$CW13)),"")</f>
        <v>3750000</v>
      </c>
      <c r="CY13" s="481">
        <v>0</v>
      </c>
      <c r="CZ13" s="481">
        <v>0</v>
      </c>
      <c r="DA13" s="481">
        <v>25000000</v>
      </c>
      <c r="DB13" s="481">
        <v>15000000</v>
      </c>
      <c r="DC13" s="481">
        <f>DB13/X13</f>
        <v>0.5</v>
      </c>
      <c r="DD13" s="481">
        <v>2000000</v>
      </c>
      <c r="DE13" s="488">
        <f t="shared" ref="DE13" si="30">IFERROR(DD13/(L13+M13),"")</f>
        <v>0.08</v>
      </c>
      <c r="DF13" s="119"/>
    </row>
    <row r="14" spans="1:110" ht="15.75">
      <c r="A14" s="181"/>
      <c r="B14" s="182"/>
      <c r="C14" s="183"/>
      <c r="D14" s="203"/>
      <c r="E14" s="203"/>
      <c r="F14" s="190" t="str">
        <f t="shared" ref="F14:F29" si="31">IFERROR(IF(AND(D14="",E14=""),"",SUM(D14:E14)),"")</f>
        <v/>
      </c>
      <c r="G14" s="203"/>
      <c r="H14" s="203"/>
      <c r="I14" s="203"/>
      <c r="J14" s="203"/>
      <c r="K14" s="203"/>
      <c r="L14" s="203"/>
      <c r="M14" s="203"/>
      <c r="N14" s="203"/>
      <c r="O14" s="203"/>
      <c r="P14" s="203"/>
      <c r="Q14" s="203"/>
      <c r="R14" s="199"/>
      <c r="S14" s="199"/>
      <c r="T14" s="199"/>
      <c r="U14" s="199"/>
      <c r="V14" s="199"/>
      <c r="W14" s="489"/>
      <c r="X14" s="203"/>
      <c r="Y14" s="203"/>
      <c r="Z14" s="203"/>
      <c r="AA14" s="190" t="str">
        <f t="shared" ref="AA14:AA29" si="32">IFERROR(IF(AND(X14="",Y14="",Z14=""),"",SUM(X14:Z14)),"")</f>
        <v/>
      </c>
      <c r="AB14" s="203"/>
      <c r="AC14" s="203"/>
      <c r="AD14" s="203"/>
      <c r="AE14" s="190" t="str">
        <f>IFERROR(IF(AND(AB14="",AC14="",AD14=""),"",SUM(AB14:AD14)),"")</f>
        <v/>
      </c>
      <c r="AF14" s="203"/>
      <c r="AG14" s="203"/>
      <c r="AH14" s="203"/>
      <c r="AI14" s="190" t="str">
        <f t="shared" ref="AI14:AI29" si="33">IFERROR(IF(AND(AF14="",AG14="",AH14=""),"",SUM($AF14:$AH14)),"")</f>
        <v/>
      </c>
      <c r="AJ14" s="203"/>
      <c r="AK14" s="203"/>
      <c r="AL14" s="203"/>
      <c r="AM14" s="190" t="str">
        <f t="shared" ref="AM14:AM29" si="34">IFERROR(IF(AND(AJ14="",AK14="",AL14=""),"",SUM(AJ14:AL14)),"")</f>
        <v/>
      </c>
      <c r="AN14" s="203"/>
      <c r="AO14" s="203"/>
      <c r="AP14" s="203"/>
      <c r="AQ14" s="190" t="str">
        <f t="shared" ref="AQ14:AQ29" si="35">IFERROR(IF(AND(AN14="",AO14="",AP14=""),"",SUM($AN14:$AP14)),"")</f>
        <v/>
      </c>
      <c r="AR14" s="203"/>
      <c r="AS14" s="203"/>
      <c r="AT14" s="203"/>
      <c r="AU14" s="190" t="str">
        <f t="shared" ref="AU14:AU29" si="36">IFERROR(IF(AND(AR14="",AS14="",AT14=""),"",SUM($AR14:$AT14)),"")</f>
        <v/>
      </c>
      <c r="AV14" s="203"/>
      <c r="AW14" s="203"/>
      <c r="AX14" s="203"/>
      <c r="AY14" s="190" t="str">
        <f t="shared" ref="AY14:AY29" si="37">IFERROR(IF(AND(AV14="",AW14="",AX14=""),"",SUM($AV14:$AX14)),"")</f>
        <v/>
      </c>
      <c r="AZ14" s="203"/>
      <c r="BA14" s="203"/>
      <c r="BB14" s="203"/>
      <c r="BC14" s="190" t="str">
        <f t="shared" ref="BC14:BC29" si="38">IFERROR(IF(AND(AZ14="",BA14="",BB14=""),"",SUM($AZ14:$BB14)),"")</f>
        <v/>
      </c>
      <c r="BD14" s="203"/>
      <c r="BE14" s="203"/>
      <c r="BF14" s="203"/>
      <c r="BG14" s="190" t="str">
        <f t="shared" ref="BG14:BG29" si="39">IFERROR(IF(AND(BD14="",BE14="",BF14=""),"",SUM($BD14:$BF14)),"")</f>
        <v/>
      </c>
      <c r="BH14" s="203"/>
      <c r="BI14" s="203"/>
      <c r="BJ14" s="203"/>
      <c r="BK14" s="190" t="str">
        <f t="shared" ref="BK14:BK28" si="40">IFERROR(IF(AND(BH14="",BI14="",BJ14=""),"",SUM(BH14:BJ14)),"")</f>
        <v/>
      </c>
      <c r="BL14" s="203"/>
      <c r="BM14" s="203"/>
      <c r="BN14" s="190" t="str">
        <f t="shared" ref="BN14:BN29" si="41">IFERROR(IF(AND(BL14="",BM14=""),"",SUM($BL14:$BM14)),"")</f>
        <v/>
      </c>
      <c r="BO14" s="203"/>
      <c r="BP14" s="490" t="str">
        <f>IFERROR(IF(AND(BL14="",BO14=""),"",BL14-BO14),"")</f>
        <v/>
      </c>
      <c r="BQ14" s="490">
        <f t="shared" ref="BQ14:BQ29" si="42">BM14</f>
        <v>0</v>
      </c>
      <c r="BR14" s="190">
        <f t="shared" ref="BR14:BR29" si="43">IFERROR(IF(AND(BP14="",BQ14=""),"",SUM($BP14:$BQ14)),"")</f>
        <v>0</v>
      </c>
      <c r="BS14" s="203"/>
      <c r="BT14" s="490" t="str">
        <f t="shared" ref="BT14:BT29" si="44">BP14</f>
        <v/>
      </c>
      <c r="BU14" s="490">
        <f t="shared" ref="BU14:BU29" si="45">IFERROR(IF(BS14&gt;BQ14,BS14,BQ14),"")</f>
        <v>0</v>
      </c>
      <c r="BV14" s="190">
        <f t="shared" ref="BV14:BV29" si="46">IFERROR(IF(AND(BT14="",BU14=""),"",SUM($BT14:$BU14)),"")</f>
        <v>0</v>
      </c>
      <c r="BW14" s="203"/>
      <c r="BX14" s="203"/>
      <c r="BY14" s="203"/>
      <c r="BZ14" s="190" t="str">
        <f t="shared" ref="BZ14:BZ29" si="47">IFERROR(IF(AND(BW14="",BX14="",BY14=""),"",SUM($BW14:$BY14)),"")</f>
        <v/>
      </c>
      <c r="CA14" s="490">
        <f t="shared" ref="CA14:CA29" si="48">-BW14</f>
        <v>0</v>
      </c>
      <c r="CB14" s="490" t="str">
        <f t="shared" ref="CB14:CB29" si="49">IFERROR(IF(AND(BT14="",BX14=""),"",BT14-BX14),"")</f>
        <v/>
      </c>
      <c r="CC14" s="490">
        <f t="shared" ref="CC14:CC29" si="50">IFERROR(IF(AND(BU14="",BY14=""),"",BU14-BY14),"")</f>
        <v>0</v>
      </c>
      <c r="CD14" s="190">
        <f t="shared" ref="CD14:CD29" si="51">IFERROR(IF(AND(CB14="",CC14=""),"",SUM($CB14:$CC14)),"")</f>
        <v>0</v>
      </c>
      <c r="CE14" s="203"/>
      <c r="CF14" s="203"/>
      <c r="CG14" s="490">
        <v>0</v>
      </c>
      <c r="CH14" s="190">
        <f t="shared" ref="CH14:CH29" si="52">IFERROR(IF(AND(CE14="",CF14="",CG14=""),"",SUM($CE14:$CG14)),"")</f>
        <v>0</v>
      </c>
      <c r="CI14" s="491"/>
      <c r="CJ14" s="491"/>
      <c r="CK14" s="491"/>
      <c r="CL14" s="190" t="str">
        <f t="shared" ref="CL14:CL29" si="53">IFERROR(IF(AND(CI14="",CJ14="",CK14=""),"",SUM($CI14:$CK14)),"")</f>
        <v/>
      </c>
      <c r="CM14" s="490">
        <v>0</v>
      </c>
      <c r="CN14" s="203"/>
      <c r="CO14" s="203"/>
      <c r="CP14" s="190">
        <f t="shared" ref="CP14:CP29" si="54">IFERROR(IF(AND(CM14="",CN14="",CO14=""),"",SUM($CM14:$CO14)),"")</f>
        <v>0</v>
      </c>
      <c r="CQ14" s="203"/>
      <c r="CR14" s="203"/>
      <c r="CS14" s="203"/>
      <c r="CT14" s="190" t="str">
        <f t="shared" ref="CT14:CT29" si="55">IFERROR(IF(AND(CQ14="",CR14="",CS14=""),"",SUM($CQ14:$CS14)),"")</f>
        <v/>
      </c>
      <c r="CU14" s="492">
        <f t="shared" ref="CU14:CU29" si="56">IFERROR(IF(AND(CE14="",CI14="",CM14="",CQ14=""),"",CE14+CI14-CM14+CQ14),"")</f>
        <v>0</v>
      </c>
      <c r="CV14" s="492" t="str">
        <f t="shared" ref="CV14:CV29" si="57">IFERROR(IF(AND(CF14="",CJ14="",CN14="",CR14=""),"",CF14+CJ14-CN14+CR14),"")</f>
        <v/>
      </c>
      <c r="CW14" s="492">
        <f t="shared" ref="CW14:CW29" si="58">IFERROR(IF(AND(CG14="",CK14="",CO14="",CS14=""),"",CG14+CK14-CO14+CS14),"")</f>
        <v>0</v>
      </c>
      <c r="CX14" s="190">
        <f t="shared" ref="CX14:CX29" si="59">IFERROR(IF(AND(CU14="",CV14="",CW14=""),"",SUM($CU14:$CW14)),"")</f>
        <v>0</v>
      </c>
      <c r="CY14" s="203"/>
      <c r="CZ14" s="203"/>
      <c r="DA14" s="203"/>
      <c r="DB14" s="203"/>
      <c r="DC14" s="203"/>
      <c r="DD14" s="203"/>
      <c r="DE14" s="493" t="str">
        <f t="shared" ref="DE14:DE29" si="60">IFERROR(DD14/(L14+M14),"")</f>
        <v/>
      </c>
      <c r="DF14" s="119"/>
    </row>
    <row r="15" spans="1:110" ht="15.75">
      <c r="A15" s="420"/>
      <c r="B15" s="182"/>
      <c r="C15" s="421"/>
      <c r="D15" s="203"/>
      <c r="E15" s="203"/>
      <c r="F15" s="190" t="str">
        <f t="shared" si="31"/>
        <v/>
      </c>
      <c r="G15" s="203"/>
      <c r="H15" s="203"/>
      <c r="I15" s="203"/>
      <c r="J15" s="203"/>
      <c r="K15" s="203"/>
      <c r="L15" s="203"/>
      <c r="M15" s="203"/>
      <c r="N15" s="203"/>
      <c r="O15" s="203"/>
      <c r="P15" s="203"/>
      <c r="Q15" s="203"/>
      <c r="R15" s="199"/>
      <c r="S15" s="199"/>
      <c r="T15" s="199"/>
      <c r="U15" s="199"/>
      <c r="V15" s="199"/>
      <c r="W15" s="489"/>
      <c r="X15" s="203"/>
      <c r="Y15" s="203"/>
      <c r="Z15" s="203"/>
      <c r="AA15" s="190" t="str">
        <f t="shared" si="32"/>
        <v/>
      </c>
      <c r="AB15" s="203"/>
      <c r="AC15" s="203"/>
      <c r="AD15" s="203"/>
      <c r="AE15" s="190" t="str">
        <f t="shared" ref="AE15:AE29" si="61">IFERROR(IF(AND(AB15="",AC15="",AD15=""),"",SUM(AB15:AD15)),"")</f>
        <v/>
      </c>
      <c r="AF15" s="203"/>
      <c r="AG15" s="203"/>
      <c r="AH15" s="203"/>
      <c r="AI15" s="190" t="str">
        <f t="shared" si="33"/>
        <v/>
      </c>
      <c r="AJ15" s="203"/>
      <c r="AK15" s="203"/>
      <c r="AL15" s="203"/>
      <c r="AM15" s="190" t="str">
        <f t="shared" si="34"/>
        <v/>
      </c>
      <c r="AN15" s="203"/>
      <c r="AO15" s="203"/>
      <c r="AP15" s="203"/>
      <c r="AQ15" s="190" t="str">
        <f t="shared" si="35"/>
        <v/>
      </c>
      <c r="AR15" s="203"/>
      <c r="AS15" s="203"/>
      <c r="AT15" s="203"/>
      <c r="AU15" s="190" t="str">
        <f t="shared" si="36"/>
        <v/>
      </c>
      <c r="AV15" s="203"/>
      <c r="AW15" s="203"/>
      <c r="AX15" s="203"/>
      <c r="AY15" s="190" t="str">
        <f t="shared" si="37"/>
        <v/>
      </c>
      <c r="AZ15" s="203"/>
      <c r="BA15" s="203"/>
      <c r="BB15" s="203"/>
      <c r="BC15" s="190" t="str">
        <f t="shared" si="38"/>
        <v/>
      </c>
      <c r="BD15" s="203"/>
      <c r="BE15" s="203"/>
      <c r="BF15" s="203"/>
      <c r="BG15" s="190" t="str">
        <f t="shared" si="39"/>
        <v/>
      </c>
      <c r="BH15" s="203"/>
      <c r="BI15" s="203"/>
      <c r="BJ15" s="203"/>
      <c r="BK15" s="190" t="str">
        <f t="shared" si="40"/>
        <v/>
      </c>
      <c r="BL15" s="203"/>
      <c r="BM15" s="203"/>
      <c r="BN15" s="190" t="str">
        <f t="shared" si="41"/>
        <v/>
      </c>
      <c r="BO15" s="203"/>
      <c r="BP15" s="490" t="str">
        <f t="shared" ref="BP15:BP29" si="62">IFERROR(IF(AND(BL15="",BO15=""),"",BL15-BO15),"")</f>
        <v/>
      </c>
      <c r="BQ15" s="490">
        <f t="shared" si="42"/>
        <v>0</v>
      </c>
      <c r="BR15" s="190">
        <f t="shared" si="43"/>
        <v>0</v>
      </c>
      <c r="BS15" s="203"/>
      <c r="BT15" s="490" t="str">
        <f t="shared" si="44"/>
        <v/>
      </c>
      <c r="BU15" s="490">
        <f t="shared" si="45"/>
        <v>0</v>
      </c>
      <c r="BV15" s="190">
        <f t="shared" si="46"/>
        <v>0</v>
      </c>
      <c r="BW15" s="203"/>
      <c r="BX15" s="203"/>
      <c r="BY15" s="203"/>
      <c r="BZ15" s="190" t="str">
        <f t="shared" si="47"/>
        <v/>
      </c>
      <c r="CA15" s="490">
        <f t="shared" si="48"/>
        <v>0</v>
      </c>
      <c r="CB15" s="490" t="str">
        <f t="shared" si="49"/>
        <v/>
      </c>
      <c r="CC15" s="490">
        <f t="shared" si="50"/>
        <v>0</v>
      </c>
      <c r="CD15" s="190">
        <f t="shared" si="51"/>
        <v>0</v>
      </c>
      <c r="CE15" s="203"/>
      <c r="CF15" s="203"/>
      <c r="CG15" s="490">
        <v>0</v>
      </c>
      <c r="CH15" s="190">
        <f t="shared" si="52"/>
        <v>0</v>
      </c>
      <c r="CI15" s="491"/>
      <c r="CJ15" s="491"/>
      <c r="CK15" s="491"/>
      <c r="CL15" s="190" t="str">
        <f t="shared" si="53"/>
        <v/>
      </c>
      <c r="CM15" s="490">
        <v>0</v>
      </c>
      <c r="CN15" s="203"/>
      <c r="CO15" s="203"/>
      <c r="CP15" s="190">
        <f t="shared" si="54"/>
        <v>0</v>
      </c>
      <c r="CQ15" s="203"/>
      <c r="CR15" s="203"/>
      <c r="CS15" s="203"/>
      <c r="CT15" s="190" t="str">
        <f t="shared" si="55"/>
        <v/>
      </c>
      <c r="CU15" s="492">
        <f t="shared" si="56"/>
        <v>0</v>
      </c>
      <c r="CV15" s="492" t="str">
        <f t="shared" si="57"/>
        <v/>
      </c>
      <c r="CW15" s="492">
        <f t="shared" si="58"/>
        <v>0</v>
      </c>
      <c r="CX15" s="190">
        <f t="shared" si="59"/>
        <v>0</v>
      </c>
      <c r="CY15" s="203"/>
      <c r="CZ15" s="203"/>
      <c r="DA15" s="203"/>
      <c r="DB15" s="203"/>
      <c r="DC15" s="203"/>
      <c r="DD15" s="203"/>
      <c r="DE15" s="493" t="str">
        <f t="shared" si="60"/>
        <v/>
      </c>
      <c r="DF15" s="119"/>
    </row>
    <row r="16" spans="1:110" ht="15.75">
      <c r="A16" s="420"/>
      <c r="B16" s="182"/>
      <c r="C16" s="421"/>
      <c r="D16" s="203"/>
      <c r="E16" s="203"/>
      <c r="F16" s="190" t="str">
        <f t="shared" si="31"/>
        <v/>
      </c>
      <c r="G16" s="203"/>
      <c r="H16" s="203"/>
      <c r="I16" s="203"/>
      <c r="J16" s="203"/>
      <c r="K16" s="203"/>
      <c r="L16" s="203"/>
      <c r="M16" s="203"/>
      <c r="N16" s="203"/>
      <c r="O16" s="203"/>
      <c r="P16" s="203"/>
      <c r="Q16" s="203"/>
      <c r="R16" s="199"/>
      <c r="S16" s="199"/>
      <c r="T16" s="199"/>
      <c r="U16" s="199"/>
      <c r="V16" s="199"/>
      <c r="W16" s="489"/>
      <c r="X16" s="203"/>
      <c r="Y16" s="203"/>
      <c r="Z16" s="203"/>
      <c r="AA16" s="190" t="str">
        <f t="shared" si="32"/>
        <v/>
      </c>
      <c r="AB16" s="203"/>
      <c r="AC16" s="203"/>
      <c r="AD16" s="203"/>
      <c r="AE16" s="190" t="str">
        <f t="shared" si="61"/>
        <v/>
      </c>
      <c r="AF16" s="203"/>
      <c r="AG16" s="203"/>
      <c r="AH16" s="203"/>
      <c r="AI16" s="190" t="str">
        <f t="shared" si="33"/>
        <v/>
      </c>
      <c r="AJ16" s="203"/>
      <c r="AK16" s="203"/>
      <c r="AL16" s="203"/>
      <c r="AM16" s="190" t="str">
        <f t="shared" si="34"/>
        <v/>
      </c>
      <c r="AN16" s="203"/>
      <c r="AO16" s="203"/>
      <c r="AP16" s="203"/>
      <c r="AQ16" s="190" t="str">
        <f t="shared" si="35"/>
        <v/>
      </c>
      <c r="AR16" s="203"/>
      <c r="AS16" s="203"/>
      <c r="AT16" s="203"/>
      <c r="AU16" s="190" t="str">
        <f t="shared" si="36"/>
        <v/>
      </c>
      <c r="AV16" s="203"/>
      <c r="AW16" s="203"/>
      <c r="AX16" s="203"/>
      <c r="AY16" s="190" t="str">
        <f t="shared" si="37"/>
        <v/>
      </c>
      <c r="AZ16" s="203"/>
      <c r="BA16" s="203"/>
      <c r="BB16" s="203"/>
      <c r="BC16" s="190" t="str">
        <f t="shared" si="38"/>
        <v/>
      </c>
      <c r="BD16" s="203"/>
      <c r="BE16" s="203"/>
      <c r="BF16" s="203"/>
      <c r="BG16" s="190" t="str">
        <f t="shared" si="39"/>
        <v/>
      </c>
      <c r="BH16" s="203"/>
      <c r="BI16" s="203"/>
      <c r="BJ16" s="203"/>
      <c r="BK16" s="190" t="str">
        <f t="shared" si="40"/>
        <v/>
      </c>
      <c r="BL16" s="203"/>
      <c r="BM16" s="203"/>
      <c r="BN16" s="190" t="str">
        <f t="shared" si="41"/>
        <v/>
      </c>
      <c r="BO16" s="203"/>
      <c r="BP16" s="490" t="str">
        <f t="shared" si="62"/>
        <v/>
      </c>
      <c r="BQ16" s="490">
        <f t="shared" si="42"/>
        <v>0</v>
      </c>
      <c r="BR16" s="190">
        <f t="shared" si="43"/>
        <v>0</v>
      </c>
      <c r="BS16" s="203"/>
      <c r="BT16" s="490" t="str">
        <f t="shared" si="44"/>
        <v/>
      </c>
      <c r="BU16" s="490">
        <f t="shared" si="45"/>
        <v>0</v>
      </c>
      <c r="BV16" s="190">
        <f t="shared" si="46"/>
        <v>0</v>
      </c>
      <c r="BW16" s="203"/>
      <c r="BX16" s="203"/>
      <c r="BY16" s="203"/>
      <c r="BZ16" s="190" t="str">
        <f t="shared" si="47"/>
        <v/>
      </c>
      <c r="CA16" s="490">
        <f t="shared" si="48"/>
        <v>0</v>
      </c>
      <c r="CB16" s="490" t="str">
        <f t="shared" si="49"/>
        <v/>
      </c>
      <c r="CC16" s="490">
        <f t="shared" si="50"/>
        <v>0</v>
      </c>
      <c r="CD16" s="190">
        <f t="shared" si="51"/>
        <v>0</v>
      </c>
      <c r="CE16" s="203"/>
      <c r="CF16" s="203"/>
      <c r="CG16" s="490">
        <v>0</v>
      </c>
      <c r="CH16" s="190">
        <f t="shared" si="52"/>
        <v>0</v>
      </c>
      <c r="CI16" s="491"/>
      <c r="CJ16" s="491"/>
      <c r="CK16" s="491"/>
      <c r="CL16" s="190" t="str">
        <f t="shared" si="53"/>
        <v/>
      </c>
      <c r="CM16" s="490">
        <v>0</v>
      </c>
      <c r="CN16" s="203"/>
      <c r="CO16" s="203"/>
      <c r="CP16" s="190">
        <f t="shared" si="54"/>
        <v>0</v>
      </c>
      <c r="CQ16" s="203"/>
      <c r="CR16" s="203"/>
      <c r="CS16" s="203"/>
      <c r="CT16" s="190" t="str">
        <f t="shared" si="55"/>
        <v/>
      </c>
      <c r="CU16" s="492">
        <f t="shared" si="56"/>
        <v>0</v>
      </c>
      <c r="CV16" s="492" t="str">
        <f t="shared" si="57"/>
        <v/>
      </c>
      <c r="CW16" s="492">
        <f t="shared" si="58"/>
        <v>0</v>
      </c>
      <c r="CX16" s="190">
        <f t="shared" si="59"/>
        <v>0</v>
      </c>
      <c r="CY16" s="203"/>
      <c r="CZ16" s="203"/>
      <c r="DA16" s="203"/>
      <c r="DB16" s="203"/>
      <c r="DC16" s="203"/>
      <c r="DD16" s="203"/>
      <c r="DE16" s="493" t="str">
        <f t="shared" si="60"/>
        <v/>
      </c>
      <c r="DF16" s="119"/>
    </row>
    <row r="17" spans="1:110" ht="15.75">
      <c r="A17" s="420"/>
      <c r="B17" s="182"/>
      <c r="C17" s="421"/>
      <c r="D17" s="203"/>
      <c r="E17" s="203"/>
      <c r="F17" s="190" t="str">
        <f t="shared" si="31"/>
        <v/>
      </c>
      <c r="G17" s="203"/>
      <c r="H17" s="203"/>
      <c r="I17" s="203"/>
      <c r="J17" s="203"/>
      <c r="K17" s="203"/>
      <c r="L17" s="203"/>
      <c r="M17" s="203"/>
      <c r="N17" s="203"/>
      <c r="O17" s="203"/>
      <c r="P17" s="203"/>
      <c r="Q17" s="203"/>
      <c r="R17" s="199"/>
      <c r="S17" s="199"/>
      <c r="T17" s="199"/>
      <c r="U17" s="199"/>
      <c r="V17" s="199"/>
      <c r="W17" s="489"/>
      <c r="X17" s="203"/>
      <c r="Y17" s="203"/>
      <c r="Z17" s="203"/>
      <c r="AA17" s="190" t="str">
        <f t="shared" si="32"/>
        <v/>
      </c>
      <c r="AB17" s="203"/>
      <c r="AC17" s="203"/>
      <c r="AD17" s="203"/>
      <c r="AE17" s="190" t="str">
        <f t="shared" si="61"/>
        <v/>
      </c>
      <c r="AF17" s="203"/>
      <c r="AG17" s="203"/>
      <c r="AH17" s="203"/>
      <c r="AI17" s="190" t="str">
        <f t="shared" si="33"/>
        <v/>
      </c>
      <c r="AJ17" s="203"/>
      <c r="AK17" s="203"/>
      <c r="AL17" s="203"/>
      <c r="AM17" s="190" t="str">
        <f t="shared" si="34"/>
        <v/>
      </c>
      <c r="AN17" s="203"/>
      <c r="AO17" s="203"/>
      <c r="AP17" s="203"/>
      <c r="AQ17" s="190" t="str">
        <f t="shared" si="35"/>
        <v/>
      </c>
      <c r="AR17" s="203"/>
      <c r="AS17" s="203"/>
      <c r="AT17" s="203"/>
      <c r="AU17" s="190" t="str">
        <f t="shared" si="36"/>
        <v/>
      </c>
      <c r="AV17" s="203"/>
      <c r="AW17" s="203"/>
      <c r="AX17" s="203"/>
      <c r="AY17" s="190" t="str">
        <f t="shared" si="37"/>
        <v/>
      </c>
      <c r="AZ17" s="203"/>
      <c r="BA17" s="203"/>
      <c r="BB17" s="203"/>
      <c r="BC17" s="190" t="str">
        <f t="shared" si="38"/>
        <v/>
      </c>
      <c r="BD17" s="203"/>
      <c r="BE17" s="203"/>
      <c r="BF17" s="203"/>
      <c r="BG17" s="190" t="str">
        <f t="shared" si="39"/>
        <v/>
      </c>
      <c r="BH17" s="203"/>
      <c r="BI17" s="203"/>
      <c r="BJ17" s="203"/>
      <c r="BK17" s="190" t="str">
        <f t="shared" si="40"/>
        <v/>
      </c>
      <c r="BL17" s="203"/>
      <c r="BM17" s="203"/>
      <c r="BN17" s="190" t="str">
        <f t="shared" si="41"/>
        <v/>
      </c>
      <c r="BO17" s="203"/>
      <c r="BP17" s="490" t="str">
        <f t="shared" si="62"/>
        <v/>
      </c>
      <c r="BQ17" s="490">
        <f t="shared" si="42"/>
        <v>0</v>
      </c>
      <c r="BR17" s="190">
        <f t="shared" si="43"/>
        <v>0</v>
      </c>
      <c r="BS17" s="203"/>
      <c r="BT17" s="490" t="str">
        <f t="shared" si="44"/>
        <v/>
      </c>
      <c r="BU17" s="490">
        <f t="shared" si="45"/>
        <v>0</v>
      </c>
      <c r="BV17" s="190">
        <f t="shared" si="46"/>
        <v>0</v>
      </c>
      <c r="BW17" s="203"/>
      <c r="BX17" s="203"/>
      <c r="BY17" s="203"/>
      <c r="BZ17" s="190" t="str">
        <f t="shared" si="47"/>
        <v/>
      </c>
      <c r="CA17" s="490">
        <f t="shared" si="48"/>
        <v>0</v>
      </c>
      <c r="CB17" s="490" t="str">
        <f t="shared" si="49"/>
        <v/>
      </c>
      <c r="CC17" s="490">
        <f t="shared" si="50"/>
        <v>0</v>
      </c>
      <c r="CD17" s="190">
        <f t="shared" si="51"/>
        <v>0</v>
      </c>
      <c r="CE17" s="203"/>
      <c r="CF17" s="203"/>
      <c r="CG17" s="490">
        <v>0</v>
      </c>
      <c r="CH17" s="190">
        <f t="shared" si="52"/>
        <v>0</v>
      </c>
      <c r="CI17" s="491"/>
      <c r="CJ17" s="491"/>
      <c r="CK17" s="491"/>
      <c r="CL17" s="190" t="str">
        <f t="shared" si="53"/>
        <v/>
      </c>
      <c r="CM17" s="490">
        <v>0</v>
      </c>
      <c r="CN17" s="203"/>
      <c r="CO17" s="203"/>
      <c r="CP17" s="190">
        <f t="shared" si="54"/>
        <v>0</v>
      </c>
      <c r="CQ17" s="203"/>
      <c r="CR17" s="203"/>
      <c r="CS17" s="203"/>
      <c r="CT17" s="190" t="str">
        <f t="shared" si="55"/>
        <v/>
      </c>
      <c r="CU17" s="492">
        <f t="shared" si="56"/>
        <v>0</v>
      </c>
      <c r="CV17" s="492" t="str">
        <f t="shared" si="57"/>
        <v/>
      </c>
      <c r="CW17" s="492">
        <f t="shared" si="58"/>
        <v>0</v>
      </c>
      <c r="CX17" s="190">
        <f t="shared" si="59"/>
        <v>0</v>
      </c>
      <c r="CY17" s="203"/>
      <c r="CZ17" s="203"/>
      <c r="DA17" s="203"/>
      <c r="DB17" s="203"/>
      <c r="DC17" s="203"/>
      <c r="DD17" s="203"/>
      <c r="DE17" s="493" t="str">
        <f t="shared" si="60"/>
        <v/>
      </c>
      <c r="DF17" s="119"/>
    </row>
    <row r="18" spans="1:110" ht="15.75">
      <c r="A18" s="420"/>
      <c r="B18" s="182"/>
      <c r="C18" s="421"/>
      <c r="D18" s="203"/>
      <c r="E18" s="203"/>
      <c r="F18" s="190" t="str">
        <f t="shared" si="31"/>
        <v/>
      </c>
      <c r="G18" s="203"/>
      <c r="H18" s="203"/>
      <c r="I18" s="203"/>
      <c r="J18" s="203"/>
      <c r="K18" s="203"/>
      <c r="L18" s="203"/>
      <c r="M18" s="203"/>
      <c r="N18" s="203"/>
      <c r="O18" s="203"/>
      <c r="P18" s="203"/>
      <c r="Q18" s="203"/>
      <c r="R18" s="199"/>
      <c r="S18" s="199"/>
      <c r="T18" s="199"/>
      <c r="U18" s="199"/>
      <c r="V18" s="199"/>
      <c r="W18" s="489"/>
      <c r="X18" s="203"/>
      <c r="Y18" s="203"/>
      <c r="Z18" s="203"/>
      <c r="AA18" s="190" t="str">
        <f t="shared" si="32"/>
        <v/>
      </c>
      <c r="AB18" s="203"/>
      <c r="AC18" s="203"/>
      <c r="AD18" s="203"/>
      <c r="AE18" s="190" t="str">
        <f t="shared" si="61"/>
        <v/>
      </c>
      <c r="AF18" s="203"/>
      <c r="AG18" s="203"/>
      <c r="AH18" s="203"/>
      <c r="AI18" s="190" t="str">
        <f t="shared" si="33"/>
        <v/>
      </c>
      <c r="AJ18" s="203"/>
      <c r="AK18" s="203"/>
      <c r="AL18" s="203"/>
      <c r="AM18" s="190" t="str">
        <f t="shared" si="34"/>
        <v/>
      </c>
      <c r="AN18" s="203"/>
      <c r="AO18" s="203"/>
      <c r="AP18" s="203"/>
      <c r="AQ18" s="190" t="str">
        <f t="shared" si="35"/>
        <v/>
      </c>
      <c r="AR18" s="203"/>
      <c r="AS18" s="203"/>
      <c r="AT18" s="203"/>
      <c r="AU18" s="190" t="str">
        <f t="shared" si="36"/>
        <v/>
      </c>
      <c r="AV18" s="203"/>
      <c r="AW18" s="203"/>
      <c r="AX18" s="203"/>
      <c r="AY18" s="190" t="str">
        <f t="shared" si="37"/>
        <v/>
      </c>
      <c r="AZ18" s="203"/>
      <c r="BA18" s="203"/>
      <c r="BB18" s="203"/>
      <c r="BC18" s="190" t="str">
        <f t="shared" si="38"/>
        <v/>
      </c>
      <c r="BD18" s="203"/>
      <c r="BE18" s="203"/>
      <c r="BF18" s="203"/>
      <c r="BG18" s="190" t="str">
        <f t="shared" si="39"/>
        <v/>
      </c>
      <c r="BH18" s="203"/>
      <c r="BI18" s="203"/>
      <c r="BJ18" s="203"/>
      <c r="BK18" s="190" t="str">
        <f t="shared" si="40"/>
        <v/>
      </c>
      <c r="BL18" s="203"/>
      <c r="BM18" s="203"/>
      <c r="BN18" s="190" t="str">
        <f t="shared" si="41"/>
        <v/>
      </c>
      <c r="BO18" s="203"/>
      <c r="BP18" s="490" t="str">
        <f t="shared" si="62"/>
        <v/>
      </c>
      <c r="BQ18" s="490">
        <f t="shared" si="42"/>
        <v>0</v>
      </c>
      <c r="BR18" s="190">
        <f t="shared" si="43"/>
        <v>0</v>
      </c>
      <c r="BS18" s="203"/>
      <c r="BT18" s="490" t="str">
        <f t="shared" si="44"/>
        <v/>
      </c>
      <c r="BU18" s="490">
        <f t="shared" si="45"/>
        <v>0</v>
      </c>
      <c r="BV18" s="190">
        <f t="shared" si="46"/>
        <v>0</v>
      </c>
      <c r="BW18" s="203"/>
      <c r="BX18" s="203"/>
      <c r="BY18" s="203"/>
      <c r="BZ18" s="190" t="str">
        <f t="shared" si="47"/>
        <v/>
      </c>
      <c r="CA18" s="490">
        <f t="shared" si="48"/>
        <v>0</v>
      </c>
      <c r="CB18" s="490" t="str">
        <f t="shared" si="49"/>
        <v/>
      </c>
      <c r="CC18" s="490">
        <f t="shared" si="50"/>
        <v>0</v>
      </c>
      <c r="CD18" s="190">
        <f t="shared" si="51"/>
        <v>0</v>
      </c>
      <c r="CE18" s="203"/>
      <c r="CF18" s="203"/>
      <c r="CG18" s="490">
        <v>0</v>
      </c>
      <c r="CH18" s="190">
        <f t="shared" si="52"/>
        <v>0</v>
      </c>
      <c r="CI18" s="491"/>
      <c r="CJ18" s="491"/>
      <c r="CK18" s="491"/>
      <c r="CL18" s="190" t="str">
        <f t="shared" si="53"/>
        <v/>
      </c>
      <c r="CM18" s="490">
        <v>0</v>
      </c>
      <c r="CN18" s="203"/>
      <c r="CO18" s="203"/>
      <c r="CP18" s="190">
        <f t="shared" si="54"/>
        <v>0</v>
      </c>
      <c r="CQ18" s="203"/>
      <c r="CR18" s="203"/>
      <c r="CS18" s="203"/>
      <c r="CT18" s="190" t="str">
        <f t="shared" si="55"/>
        <v/>
      </c>
      <c r="CU18" s="492">
        <f t="shared" si="56"/>
        <v>0</v>
      </c>
      <c r="CV18" s="492" t="str">
        <f t="shared" si="57"/>
        <v/>
      </c>
      <c r="CW18" s="492">
        <f t="shared" si="58"/>
        <v>0</v>
      </c>
      <c r="CX18" s="190">
        <f t="shared" si="59"/>
        <v>0</v>
      </c>
      <c r="CY18" s="203"/>
      <c r="CZ18" s="203"/>
      <c r="DA18" s="203"/>
      <c r="DB18" s="203"/>
      <c r="DC18" s="203"/>
      <c r="DD18" s="203"/>
      <c r="DE18" s="493" t="str">
        <f t="shared" si="60"/>
        <v/>
      </c>
      <c r="DF18" s="119"/>
    </row>
    <row r="19" spans="1:110" ht="15.75">
      <c r="A19" s="420"/>
      <c r="B19" s="182"/>
      <c r="C19" s="421"/>
      <c r="D19" s="203"/>
      <c r="E19" s="203"/>
      <c r="F19" s="190" t="str">
        <f t="shared" si="31"/>
        <v/>
      </c>
      <c r="G19" s="203"/>
      <c r="H19" s="203"/>
      <c r="I19" s="203"/>
      <c r="J19" s="203"/>
      <c r="K19" s="203"/>
      <c r="L19" s="203"/>
      <c r="M19" s="203"/>
      <c r="N19" s="203"/>
      <c r="O19" s="203"/>
      <c r="P19" s="203"/>
      <c r="Q19" s="203"/>
      <c r="R19" s="199"/>
      <c r="S19" s="199"/>
      <c r="T19" s="199"/>
      <c r="U19" s="199"/>
      <c r="V19" s="199"/>
      <c r="W19" s="489"/>
      <c r="X19" s="203"/>
      <c r="Y19" s="203"/>
      <c r="Z19" s="203"/>
      <c r="AA19" s="190" t="str">
        <f t="shared" si="32"/>
        <v/>
      </c>
      <c r="AB19" s="203"/>
      <c r="AC19" s="203"/>
      <c r="AD19" s="203"/>
      <c r="AE19" s="190" t="str">
        <f t="shared" si="61"/>
        <v/>
      </c>
      <c r="AF19" s="203"/>
      <c r="AG19" s="203"/>
      <c r="AH19" s="203"/>
      <c r="AI19" s="190" t="str">
        <f t="shared" si="33"/>
        <v/>
      </c>
      <c r="AJ19" s="203"/>
      <c r="AK19" s="203"/>
      <c r="AL19" s="203"/>
      <c r="AM19" s="190" t="str">
        <f t="shared" si="34"/>
        <v/>
      </c>
      <c r="AN19" s="203"/>
      <c r="AO19" s="203"/>
      <c r="AP19" s="203"/>
      <c r="AQ19" s="190" t="str">
        <f t="shared" si="35"/>
        <v/>
      </c>
      <c r="AR19" s="203"/>
      <c r="AS19" s="203"/>
      <c r="AT19" s="203"/>
      <c r="AU19" s="190" t="str">
        <f t="shared" si="36"/>
        <v/>
      </c>
      <c r="AV19" s="203"/>
      <c r="AW19" s="203"/>
      <c r="AX19" s="203"/>
      <c r="AY19" s="190" t="str">
        <f t="shared" si="37"/>
        <v/>
      </c>
      <c r="AZ19" s="203"/>
      <c r="BA19" s="203"/>
      <c r="BB19" s="203"/>
      <c r="BC19" s="190" t="str">
        <f t="shared" si="38"/>
        <v/>
      </c>
      <c r="BD19" s="203"/>
      <c r="BE19" s="203"/>
      <c r="BF19" s="203"/>
      <c r="BG19" s="190" t="str">
        <f t="shared" si="39"/>
        <v/>
      </c>
      <c r="BH19" s="203"/>
      <c r="BI19" s="203"/>
      <c r="BJ19" s="203"/>
      <c r="BK19" s="190" t="str">
        <f t="shared" si="40"/>
        <v/>
      </c>
      <c r="BL19" s="203"/>
      <c r="BM19" s="203"/>
      <c r="BN19" s="190" t="str">
        <f t="shared" si="41"/>
        <v/>
      </c>
      <c r="BO19" s="203"/>
      <c r="BP19" s="490" t="str">
        <f t="shared" si="62"/>
        <v/>
      </c>
      <c r="BQ19" s="490">
        <f t="shared" si="42"/>
        <v>0</v>
      </c>
      <c r="BR19" s="190">
        <f t="shared" si="43"/>
        <v>0</v>
      </c>
      <c r="BS19" s="203"/>
      <c r="BT19" s="490" t="str">
        <f t="shared" si="44"/>
        <v/>
      </c>
      <c r="BU19" s="490">
        <f t="shared" si="45"/>
        <v>0</v>
      </c>
      <c r="BV19" s="190">
        <f t="shared" si="46"/>
        <v>0</v>
      </c>
      <c r="BW19" s="203"/>
      <c r="BX19" s="203"/>
      <c r="BY19" s="203"/>
      <c r="BZ19" s="190" t="str">
        <f t="shared" si="47"/>
        <v/>
      </c>
      <c r="CA19" s="490">
        <f t="shared" si="48"/>
        <v>0</v>
      </c>
      <c r="CB19" s="490" t="str">
        <f t="shared" si="49"/>
        <v/>
      </c>
      <c r="CC19" s="490">
        <f t="shared" si="50"/>
        <v>0</v>
      </c>
      <c r="CD19" s="190">
        <f t="shared" si="51"/>
        <v>0</v>
      </c>
      <c r="CE19" s="203"/>
      <c r="CF19" s="203"/>
      <c r="CG19" s="490">
        <v>0</v>
      </c>
      <c r="CH19" s="190">
        <f t="shared" si="52"/>
        <v>0</v>
      </c>
      <c r="CI19" s="491"/>
      <c r="CJ19" s="491"/>
      <c r="CK19" s="491"/>
      <c r="CL19" s="190" t="str">
        <f t="shared" si="53"/>
        <v/>
      </c>
      <c r="CM19" s="490">
        <v>0</v>
      </c>
      <c r="CN19" s="203"/>
      <c r="CO19" s="203"/>
      <c r="CP19" s="190">
        <f t="shared" si="54"/>
        <v>0</v>
      </c>
      <c r="CQ19" s="203"/>
      <c r="CR19" s="203"/>
      <c r="CS19" s="203"/>
      <c r="CT19" s="190" t="str">
        <f t="shared" si="55"/>
        <v/>
      </c>
      <c r="CU19" s="492">
        <f t="shared" si="56"/>
        <v>0</v>
      </c>
      <c r="CV19" s="492" t="str">
        <f t="shared" si="57"/>
        <v/>
      </c>
      <c r="CW19" s="492">
        <f t="shared" si="58"/>
        <v>0</v>
      </c>
      <c r="CX19" s="190">
        <f t="shared" si="59"/>
        <v>0</v>
      </c>
      <c r="CY19" s="203"/>
      <c r="CZ19" s="203"/>
      <c r="DA19" s="203"/>
      <c r="DB19" s="203"/>
      <c r="DC19" s="203"/>
      <c r="DD19" s="203"/>
      <c r="DE19" s="493" t="str">
        <f t="shared" si="60"/>
        <v/>
      </c>
      <c r="DF19" s="119"/>
    </row>
    <row r="20" spans="1:110" ht="15.75">
      <c r="A20" s="420"/>
      <c r="B20" s="182"/>
      <c r="C20" s="421"/>
      <c r="D20" s="203"/>
      <c r="E20" s="203"/>
      <c r="F20" s="190" t="str">
        <f t="shared" si="31"/>
        <v/>
      </c>
      <c r="G20" s="203"/>
      <c r="H20" s="203"/>
      <c r="I20" s="203"/>
      <c r="J20" s="203"/>
      <c r="K20" s="203"/>
      <c r="L20" s="203"/>
      <c r="M20" s="203"/>
      <c r="N20" s="203"/>
      <c r="O20" s="203"/>
      <c r="P20" s="203"/>
      <c r="Q20" s="203"/>
      <c r="R20" s="199"/>
      <c r="S20" s="199"/>
      <c r="T20" s="199"/>
      <c r="U20" s="199"/>
      <c r="V20" s="199"/>
      <c r="W20" s="489"/>
      <c r="X20" s="203"/>
      <c r="Y20" s="203"/>
      <c r="Z20" s="203"/>
      <c r="AA20" s="190" t="str">
        <f t="shared" si="32"/>
        <v/>
      </c>
      <c r="AB20" s="203"/>
      <c r="AC20" s="203"/>
      <c r="AD20" s="203"/>
      <c r="AE20" s="190" t="str">
        <f t="shared" si="61"/>
        <v/>
      </c>
      <c r="AF20" s="203"/>
      <c r="AG20" s="203"/>
      <c r="AH20" s="203"/>
      <c r="AI20" s="190" t="str">
        <f t="shared" si="33"/>
        <v/>
      </c>
      <c r="AJ20" s="203"/>
      <c r="AK20" s="203"/>
      <c r="AL20" s="203"/>
      <c r="AM20" s="190" t="str">
        <f t="shared" si="34"/>
        <v/>
      </c>
      <c r="AN20" s="203"/>
      <c r="AO20" s="203"/>
      <c r="AP20" s="203"/>
      <c r="AQ20" s="190" t="str">
        <f t="shared" si="35"/>
        <v/>
      </c>
      <c r="AR20" s="203"/>
      <c r="AS20" s="203"/>
      <c r="AT20" s="203"/>
      <c r="AU20" s="190" t="str">
        <f t="shared" si="36"/>
        <v/>
      </c>
      <c r="AV20" s="203"/>
      <c r="AW20" s="203"/>
      <c r="AX20" s="203"/>
      <c r="AY20" s="190" t="str">
        <f t="shared" si="37"/>
        <v/>
      </c>
      <c r="AZ20" s="203"/>
      <c r="BA20" s="203"/>
      <c r="BB20" s="203"/>
      <c r="BC20" s="190" t="str">
        <f t="shared" si="38"/>
        <v/>
      </c>
      <c r="BD20" s="203"/>
      <c r="BE20" s="203"/>
      <c r="BF20" s="203"/>
      <c r="BG20" s="190" t="str">
        <f t="shared" si="39"/>
        <v/>
      </c>
      <c r="BH20" s="203"/>
      <c r="BI20" s="203"/>
      <c r="BJ20" s="203"/>
      <c r="BK20" s="190" t="str">
        <f t="shared" si="40"/>
        <v/>
      </c>
      <c r="BL20" s="203"/>
      <c r="BM20" s="203"/>
      <c r="BN20" s="190" t="str">
        <f t="shared" si="41"/>
        <v/>
      </c>
      <c r="BO20" s="203"/>
      <c r="BP20" s="490" t="str">
        <f t="shared" si="62"/>
        <v/>
      </c>
      <c r="BQ20" s="490">
        <f t="shared" si="42"/>
        <v>0</v>
      </c>
      <c r="BR20" s="190">
        <f t="shared" si="43"/>
        <v>0</v>
      </c>
      <c r="BS20" s="203"/>
      <c r="BT20" s="490" t="str">
        <f t="shared" si="44"/>
        <v/>
      </c>
      <c r="BU20" s="490">
        <f t="shared" si="45"/>
        <v>0</v>
      </c>
      <c r="BV20" s="190">
        <f t="shared" si="46"/>
        <v>0</v>
      </c>
      <c r="BW20" s="203"/>
      <c r="BX20" s="203"/>
      <c r="BY20" s="203"/>
      <c r="BZ20" s="190" t="str">
        <f t="shared" si="47"/>
        <v/>
      </c>
      <c r="CA20" s="490">
        <f t="shared" si="48"/>
        <v>0</v>
      </c>
      <c r="CB20" s="490" t="str">
        <f t="shared" si="49"/>
        <v/>
      </c>
      <c r="CC20" s="490">
        <f t="shared" si="50"/>
        <v>0</v>
      </c>
      <c r="CD20" s="190">
        <f t="shared" si="51"/>
        <v>0</v>
      </c>
      <c r="CE20" s="203"/>
      <c r="CF20" s="203"/>
      <c r="CG20" s="490">
        <v>0</v>
      </c>
      <c r="CH20" s="190">
        <f t="shared" si="52"/>
        <v>0</v>
      </c>
      <c r="CI20" s="491"/>
      <c r="CJ20" s="491"/>
      <c r="CK20" s="491"/>
      <c r="CL20" s="190" t="str">
        <f t="shared" si="53"/>
        <v/>
      </c>
      <c r="CM20" s="490">
        <v>0</v>
      </c>
      <c r="CN20" s="203"/>
      <c r="CO20" s="203"/>
      <c r="CP20" s="190">
        <f t="shared" si="54"/>
        <v>0</v>
      </c>
      <c r="CQ20" s="203"/>
      <c r="CR20" s="203"/>
      <c r="CS20" s="203"/>
      <c r="CT20" s="190" t="str">
        <f t="shared" si="55"/>
        <v/>
      </c>
      <c r="CU20" s="492">
        <f t="shared" si="56"/>
        <v>0</v>
      </c>
      <c r="CV20" s="492" t="str">
        <f t="shared" si="57"/>
        <v/>
      </c>
      <c r="CW20" s="492">
        <f t="shared" si="58"/>
        <v>0</v>
      </c>
      <c r="CX20" s="190">
        <f t="shared" si="59"/>
        <v>0</v>
      </c>
      <c r="CY20" s="203"/>
      <c r="CZ20" s="203"/>
      <c r="DA20" s="203"/>
      <c r="DB20" s="203"/>
      <c r="DC20" s="203"/>
      <c r="DD20" s="203"/>
      <c r="DE20" s="493" t="str">
        <f t="shared" si="60"/>
        <v/>
      </c>
      <c r="DF20" s="119"/>
    </row>
    <row r="21" spans="1:110" ht="15.75">
      <c r="A21" s="420"/>
      <c r="B21" s="182"/>
      <c r="C21" s="421"/>
      <c r="D21" s="203"/>
      <c r="E21" s="203"/>
      <c r="F21" s="190" t="str">
        <f t="shared" si="31"/>
        <v/>
      </c>
      <c r="G21" s="203"/>
      <c r="H21" s="203"/>
      <c r="I21" s="203"/>
      <c r="J21" s="203"/>
      <c r="K21" s="203"/>
      <c r="L21" s="203"/>
      <c r="M21" s="203"/>
      <c r="N21" s="203"/>
      <c r="O21" s="203"/>
      <c r="P21" s="203"/>
      <c r="Q21" s="203"/>
      <c r="R21" s="199"/>
      <c r="S21" s="199"/>
      <c r="T21" s="199"/>
      <c r="U21" s="199"/>
      <c r="V21" s="199"/>
      <c r="W21" s="489"/>
      <c r="X21" s="203"/>
      <c r="Y21" s="203"/>
      <c r="Z21" s="203"/>
      <c r="AA21" s="190" t="str">
        <f t="shared" si="32"/>
        <v/>
      </c>
      <c r="AB21" s="203"/>
      <c r="AC21" s="203"/>
      <c r="AD21" s="203"/>
      <c r="AE21" s="190" t="str">
        <f t="shared" si="61"/>
        <v/>
      </c>
      <c r="AF21" s="203"/>
      <c r="AG21" s="203"/>
      <c r="AH21" s="203"/>
      <c r="AI21" s="190" t="str">
        <f t="shared" si="33"/>
        <v/>
      </c>
      <c r="AJ21" s="203"/>
      <c r="AK21" s="203"/>
      <c r="AL21" s="203"/>
      <c r="AM21" s="190" t="str">
        <f t="shared" si="34"/>
        <v/>
      </c>
      <c r="AN21" s="203"/>
      <c r="AO21" s="203"/>
      <c r="AP21" s="203"/>
      <c r="AQ21" s="190" t="str">
        <f t="shared" si="35"/>
        <v/>
      </c>
      <c r="AR21" s="203"/>
      <c r="AS21" s="203"/>
      <c r="AT21" s="203"/>
      <c r="AU21" s="190" t="str">
        <f t="shared" si="36"/>
        <v/>
      </c>
      <c r="AV21" s="203"/>
      <c r="AW21" s="203"/>
      <c r="AX21" s="203"/>
      <c r="AY21" s="190" t="str">
        <f t="shared" si="37"/>
        <v/>
      </c>
      <c r="AZ21" s="203"/>
      <c r="BA21" s="203"/>
      <c r="BB21" s="203"/>
      <c r="BC21" s="190" t="str">
        <f t="shared" si="38"/>
        <v/>
      </c>
      <c r="BD21" s="203"/>
      <c r="BE21" s="203"/>
      <c r="BF21" s="203"/>
      <c r="BG21" s="190" t="str">
        <f t="shared" si="39"/>
        <v/>
      </c>
      <c r="BH21" s="203"/>
      <c r="BI21" s="203"/>
      <c r="BJ21" s="203"/>
      <c r="BK21" s="190" t="str">
        <f t="shared" si="40"/>
        <v/>
      </c>
      <c r="BL21" s="203"/>
      <c r="BM21" s="203"/>
      <c r="BN21" s="190" t="str">
        <f t="shared" si="41"/>
        <v/>
      </c>
      <c r="BO21" s="203"/>
      <c r="BP21" s="490" t="str">
        <f t="shared" si="62"/>
        <v/>
      </c>
      <c r="BQ21" s="490">
        <f t="shared" si="42"/>
        <v>0</v>
      </c>
      <c r="BR21" s="190">
        <f t="shared" si="43"/>
        <v>0</v>
      </c>
      <c r="BS21" s="203"/>
      <c r="BT21" s="490" t="str">
        <f t="shared" si="44"/>
        <v/>
      </c>
      <c r="BU21" s="490">
        <f t="shared" si="45"/>
        <v>0</v>
      </c>
      <c r="BV21" s="190">
        <f t="shared" si="46"/>
        <v>0</v>
      </c>
      <c r="BW21" s="203"/>
      <c r="BX21" s="203"/>
      <c r="BY21" s="203"/>
      <c r="BZ21" s="190" t="str">
        <f t="shared" si="47"/>
        <v/>
      </c>
      <c r="CA21" s="490">
        <f t="shared" si="48"/>
        <v>0</v>
      </c>
      <c r="CB21" s="490" t="str">
        <f t="shared" si="49"/>
        <v/>
      </c>
      <c r="CC21" s="490">
        <f t="shared" si="50"/>
        <v>0</v>
      </c>
      <c r="CD21" s="190">
        <f t="shared" si="51"/>
        <v>0</v>
      </c>
      <c r="CE21" s="203"/>
      <c r="CF21" s="203"/>
      <c r="CG21" s="490">
        <v>0</v>
      </c>
      <c r="CH21" s="190">
        <f t="shared" si="52"/>
        <v>0</v>
      </c>
      <c r="CI21" s="491"/>
      <c r="CJ21" s="491"/>
      <c r="CK21" s="491"/>
      <c r="CL21" s="190" t="str">
        <f t="shared" si="53"/>
        <v/>
      </c>
      <c r="CM21" s="490">
        <v>0</v>
      </c>
      <c r="CN21" s="203"/>
      <c r="CO21" s="203"/>
      <c r="CP21" s="190">
        <f t="shared" si="54"/>
        <v>0</v>
      </c>
      <c r="CQ21" s="203"/>
      <c r="CR21" s="203"/>
      <c r="CS21" s="203"/>
      <c r="CT21" s="190" t="str">
        <f t="shared" si="55"/>
        <v/>
      </c>
      <c r="CU21" s="492">
        <f t="shared" si="56"/>
        <v>0</v>
      </c>
      <c r="CV21" s="492" t="str">
        <f t="shared" si="57"/>
        <v/>
      </c>
      <c r="CW21" s="492">
        <f t="shared" si="58"/>
        <v>0</v>
      </c>
      <c r="CX21" s="190">
        <f t="shared" si="59"/>
        <v>0</v>
      </c>
      <c r="CY21" s="203"/>
      <c r="CZ21" s="203"/>
      <c r="DA21" s="203"/>
      <c r="DB21" s="203"/>
      <c r="DC21" s="203"/>
      <c r="DD21" s="203"/>
      <c r="DE21" s="493" t="str">
        <f t="shared" si="60"/>
        <v/>
      </c>
      <c r="DF21" s="119"/>
    </row>
    <row r="22" spans="1:110" ht="15.75">
      <c r="A22" s="420"/>
      <c r="B22" s="182"/>
      <c r="C22" s="421"/>
      <c r="D22" s="203"/>
      <c r="E22" s="203"/>
      <c r="F22" s="190" t="str">
        <f t="shared" si="31"/>
        <v/>
      </c>
      <c r="G22" s="203"/>
      <c r="H22" s="203"/>
      <c r="I22" s="203"/>
      <c r="J22" s="203"/>
      <c r="K22" s="203"/>
      <c r="L22" s="203"/>
      <c r="M22" s="203"/>
      <c r="N22" s="203"/>
      <c r="O22" s="203"/>
      <c r="P22" s="203"/>
      <c r="Q22" s="203"/>
      <c r="R22" s="199"/>
      <c r="S22" s="199"/>
      <c r="T22" s="199"/>
      <c r="U22" s="199"/>
      <c r="V22" s="199"/>
      <c r="W22" s="489"/>
      <c r="X22" s="203"/>
      <c r="Y22" s="203"/>
      <c r="Z22" s="203"/>
      <c r="AA22" s="190" t="str">
        <f t="shared" si="32"/>
        <v/>
      </c>
      <c r="AB22" s="203"/>
      <c r="AC22" s="203"/>
      <c r="AD22" s="203"/>
      <c r="AE22" s="190" t="str">
        <f t="shared" si="61"/>
        <v/>
      </c>
      <c r="AF22" s="203"/>
      <c r="AG22" s="203"/>
      <c r="AH22" s="203"/>
      <c r="AI22" s="190" t="str">
        <f t="shared" si="33"/>
        <v/>
      </c>
      <c r="AJ22" s="203"/>
      <c r="AK22" s="203"/>
      <c r="AL22" s="203"/>
      <c r="AM22" s="190" t="str">
        <f t="shared" si="34"/>
        <v/>
      </c>
      <c r="AN22" s="203"/>
      <c r="AO22" s="203"/>
      <c r="AP22" s="203"/>
      <c r="AQ22" s="190" t="str">
        <f t="shared" si="35"/>
        <v/>
      </c>
      <c r="AR22" s="203"/>
      <c r="AS22" s="203"/>
      <c r="AT22" s="203"/>
      <c r="AU22" s="190" t="str">
        <f t="shared" si="36"/>
        <v/>
      </c>
      <c r="AV22" s="203"/>
      <c r="AW22" s="203"/>
      <c r="AX22" s="203"/>
      <c r="AY22" s="190" t="str">
        <f t="shared" si="37"/>
        <v/>
      </c>
      <c r="AZ22" s="203"/>
      <c r="BA22" s="203"/>
      <c r="BB22" s="203"/>
      <c r="BC22" s="190" t="str">
        <f t="shared" si="38"/>
        <v/>
      </c>
      <c r="BD22" s="203"/>
      <c r="BE22" s="203"/>
      <c r="BF22" s="203"/>
      <c r="BG22" s="190" t="str">
        <f t="shared" si="39"/>
        <v/>
      </c>
      <c r="BH22" s="203"/>
      <c r="BI22" s="203"/>
      <c r="BJ22" s="203"/>
      <c r="BK22" s="190" t="str">
        <f t="shared" si="40"/>
        <v/>
      </c>
      <c r="BL22" s="203"/>
      <c r="BM22" s="203"/>
      <c r="BN22" s="190" t="str">
        <f t="shared" si="41"/>
        <v/>
      </c>
      <c r="BO22" s="203"/>
      <c r="BP22" s="490" t="str">
        <f t="shared" si="62"/>
        <v/>
      </c>
      <c r="BQ22" s="490">
        <f t="shared" si="42"/>
        <v>0</v>
      </c>
      <c r="BR22" s="190">
        <f t="shared" si="43"/>
        <v>0</v>
      </c>
      <c r="BS22" s="203"/>
      <c r="BT22" s="490" t="str">
        <f t="shared" si="44"/>
        <v/>
      </c>
      <c r="BU22" s="490">
        <f t="shared" si="45"/>
        <v>0</v>
      </c>
      <c r="BV22" s="190">
        <f t="shared" si="46"/>
        <v>0</v>
      </c>
      <c r="BW22" s="203"/>
      <c r="BX22" s="203"/>
      <c r="BY22" s="203"/>
      <c r="BZ22" s="190" t="str">
        <f t="shared" si="47"/>
        <v/>
      </c>
      <c r="CA22" s="490">
        <f t="shared" si="48"/>
        <v>0</v>
      </c>
      <c r="CB22" s="490" t="str">
        <f t="shared" si="49"/>
        <v/>
      </c>
      <c r="CC22" s="490">
        <f t="shared" si="50"/>
        <v>0</v>
      </c>
      <c r="CD22" s="190">
        <f t="shared" si="51"/>
        <v>0</v>
      </c>
      <c r="CE22" s="203"/>
      <c r="CF22" s="203"/>
      <c r="CG22" s="490">
        <v>0</v>
      </c>
      <c r="CH22" s="190">
        <f t="shared" si="52"/>
        <v>0</v>
      </c>
      <c r="CI22" s="491"/>
      <c r="CJ22" s="491"/>
      <c r="CK22" s="491"/>
      <c r="CL22" s="190" t="str">
        <f t="shared" si="53"/>
        <v/>
      </c>
      <c r="CM22" s="490">
        <v>0</v>
      </c>
      <c r="CN22" s="203"/>
      <c r="CO22" s="203"/>
      <c r="CP22" s="190">
        <f t="shared" si="54"/>
        <v>0</v>
      </c>
      <c r="CQ22" s="203"/>
      <c r="CR22" s="203"/>
      <c r="CS22" s="203"/>
      <c r="CT22" s="190" t="str">
        <f t="shared" si="55"/>
        <v/>
      </c>
      <c r="CU22" s="492">
        <f t="shared" si="56"/>
        <v>0</v>
      </c>
      <c r="CV22" s="492" t="str">
        <f t="shared" si="57"/>
        <v/>
      </c>
      <c r="CW22" s="492">
        <f t="shared" si="58"/>
        <v>0</v>
      </c>
      <c r="CX22" s="190">
        <f t="shared" si="59"/>
        <v>0</v>
      </c>
      <c r="CY22" s="203"/>
      <c r="CZ22" s="203"/>
      <c r="DA22" s="203"/>
      <c r="DB22" s="203"/>
      <c r="DC22" s="203"/>
      <c r="DD22" s="203"/>
      <c r="DE22" s="493" t="str">
        <f t="shared" si="60"/>
        <v/>
      </c>
      <c r="DF22" s="119"/>
    </row>
    <row r="23" spans="1:110" ht="15.75">
      <c r="A23" s="420"/>
      <c r="B23" s="182"/>
      <c r="C23" s="421"/>
      <c r="D23" s="203"/>
      <c r="E23" s="203"/>
      <c r="F23" s="190" t="str">
        <f t="shared" si="31"/>
        <v/>
      </c>
      <c r="G23" s="203"/>
      <c r="H23" s="203"/>
      <c r="I23" s="203"/>
      <c r="J23" s="203"/>
      <c r="K23" s="203"/>
      <c r="L23" s="203"/>
      <c r="M23" s="203"/>
      <c r="N23" s="203"/>
      <c r="O23" s="203"/>
      <c r="P23" s="203"/>
      <c r="Q23" s="203"/>
      <c r="R23" s="199"/>
      <c r="S23" s="199"/>
      <c r="T23" s="199"/>
      <c r="U23" s="199"/>
      <c r="V23" s="199"/>
      <c r="W23" s="489"/>
      <c r="X23" s="203"/>
      <c r="Y23" s="203"/>
      <c r="Z23" s="203"/>
      <c r="AA23" s="190" t="str">
        <f t="shared" si="32"/>
        <v/>
      </c>
      <c r="AB23" s="203"/>
      <c r="AC23" s="203"/>
      <c r="AD23" s="203"/>
      <c r="AE23" s="190" t="str">
        <f t="shared" si="61"/>
        <v/>
      </c>
      <c r="AF23" s="203"/>
      <c r="AG23" s="203"/>
      <c r="AH23" s="203"/>
      <c r="AI23" s="190" t="str">
        <f t="shared" si="33"/>
        <v/>
      </c>
      <c r="AJ23" s="203"/>
      <c r="AK23" s="203"/>
      <c r="AL23" s="203"/>
      <c r="AM23" s="190" t="str">
        <f t="shared" si="34"/>
        <v/>
      </c>
      <c r="AN23" s="203"/>
      <c r="AO23" s="203"/>
      <c r="AP23" s="203"/>
      <c r="AQ23" s="190" t="str">
        <f t="shared" si="35"/>
        <v/>
      </c>
      <c r="AR23" s="203"/>
      <c r="AS23" s="203"/>
      <c r="AT23" s="203"/>
      <c r="AU23" s="190" t="str">
        <f t="shared" si="36"/>
        <v/>
      </c>
      <c r="AV23" s="203"/>
      <c r="AW23" s="203"/>
      <c r="AX23" s="203"/>
      <c r="AY23" s="190" t="str">
        <f t="shared" si="37"/>
        <v/>
      </c>
      <c r="AZ23" s="203"/>
      <c r="BA23" s="203"/>
      <c r="BB23" s="203"/>
      <c r="BC23" s="190" t="str">
        <f t="shared" si="38"/>
        <v/>
      </c>
      <c r="BD23" s="203"/>
      <c r="BE23" s="203"/>
      <c r="BF23" s="203"/>
      <c r="BG23" s="190" t="str">
        <f t="shared" si="39"/>
        <v/>
      </c>
      <c r="BH23" s="203"/>
      <c r="BI23" s="203"/>
      <c r="BJ23" s="203"/>
      <c r="BK23" s="190" t="str">
        <f t="shared" si="40"/>
        <v/>
      </c>
      <c r="BL23" s="203"/>
      <c r="BM23" s="203"/>
      <c r="BN23" s="190" t="str">
        <f t="shared" si="41"/>
        <v/>
      </c>
      <c r="BO23" s="203"/>
      <c r="BP23" s="490" t="str">
        <f t="shared" si="62"/>
        <v/>
      </c>
      <c r="BQ23" s="490">
        <f t="shared" si="42"/>
        <v>0</v>
      </c>
      <c r="BR23" s="190">
        <f t="shared" si="43"/>
        <v>0</v>
      </c>
      <c r="BS23" s="203"/>
      <c r="BT23" s="490" t="str">
        <f t="shared" si="44"/>
        <v/>
      </c>
      <c r="BU23" s="490">
        <f t="shared" si="45"/>
        <v>0</v>
      </c>
      <c r="BV23" s="190">
        <f t="shared" si="46"/>
        <v>0</v>
      </c>
      <c r="BW23" s="203"/>
      <c r="BX23" s="203"/>
      <c r="BY23" s="203"/>
      <c r="BZ23" s="190" t="str">
        <f t="shared" si="47"/>
        <v/>
      </c>
      <c r="CA23" s="490">
        <f t="shared" si="48"/>
        <v>0</v>
      </c>
      <c r="CB23" s="490" t="str">
        <f t="shared" si="49"/>
        <v/>
      </c>
      <c r="CC23" s="490">
        <f t="shared" si="50"/>
        <v>0</v>
      </c>
      <c r="CD23" s="190">
        <f t="shared" si="51"/>
        <v>0</v>
      </c>
      <c r="CE23" s="203"/>
      <c r="CF23" s="203"/>
      <c r="CG23" s="490">
        <v>0</v>
      </c>
      <c r="CH23" s="190">
        <f t="shared" si="52"/>
        <v>0</v>
      </c>
      <c r="CI23" s="491"/>
      <c r="CJ23" s="491"/>
      <c r="CK23" s="491"/>
      <c r="CL23" s="190" t="str">
        <f t="shared" si="53"/>
        <v/>
      </c>
      <c r="CM23" s="490">
        <v>0</v>
      </c>
      <c r="CN23" s="203"/>
      <c r="CO23" s="203"/>
      <c r="CP23" s="190">
        <f t="shared" si="54"/>
        <v>0</v>
      </c>
      <c r="CQ23" s="203"/>
      <c r="CR23" s="203"/>
      <c r="CS23" s="203"/>
      <c r="CT23" s="190" t="str">
        <f t="shared" si="55"/>
        <v/>
      </c>
      <c r="CU23" s="492">
        <f t="shared" si="56"/>
        <v>0</v>
      </c>
      <c r="CV23" s="492" t="str">
        <f t="shared" si="57"/>
        <v/>
      </c>
      <c r="CW23" s="492">
        <f t="shared" si="58"/>
        <v>0</v>
      </c>
      <c r="CX23" s="190">
        <f t="shared" si="59"/>
        <v>0</v>
      </c>
      <c r="CY23" s="203"/>
      <c r="CZ23" s="203"/>
      <c r="DA23" s="203"/>
      <c r="DB23" s="203"/>
      <c r="DC23" s="203"/>
      <c r="DD23" s="203"/>
      <c r="DE23" s="493" t="str">
        <f t="shared" si="60"/>
        <v/>
      </c>
      <c r="DF23" s="119"/>
    </row>
    <row r="24" spans="1:110" ht="15.75">
      <c r="A24" s="420"/>
      <c r="B24" s="182"/>
      <c r="C24" s="421"/>
      <c r="D24" s="203"/>
      <c r="E24" s="203"/>
      <c r="F24" s="190" t="str">
        <f t="shared" si="31"/>
        <v/>
      </c>
      <c r="G24" s="203"/>
      <c r="H24" s="203"/>
      <c r="I24" s="203"/>
      <c r="J24" s="203"/>
      <c r="K24" s="203"/>
      <c r="L24" s="203"/>
      <c r="M24" s="203"/>
      <c r="N24" s="203"/>
      <c r="O24" s="203"/>
      <c r="P24" s="203"/>
      <c r="Q24" s="203"/>
      <c r="R24" s="199"/>
      <c r="S24" s="199"/>
      <c r="T24" s="199"/>
      <c r="U24" s="199"/>
      <c r="V24" s="199"/>
      <c r="W24" s="489"/>
      <c r="X24" s="203"/>
      <c r="Y24" s="203"/>
      <c r="Z24" s="203"/>
      <c r="AA24" s="190" t="str">
        <f t="shared" si="32"/>
        <v/>
      </c>
      <c r="AB24" s="203"/>
      <c r="AC24" s="203"/>
      <c r="AD24" s="203"/>
      <c r="AE24" s="190" t="str">
        <f t="shared" si="61"/>
        <v/>
      </c>
      <c r="AF24" s="203"/>
      <c r="AG24" s="203"/>
      <c r="AH24" s="203"/>
      <c r="AI24" s="190" t="str">
        <f t="shared" si="33"/>
        <v/>
      </c>
      <c r="AJ24" s="203"/>
      <c r="AK24" s="203"/>
      <c r="AL24" s="203"/>
      <c r="AM24" s="190" t="str">
        <f t="shared" si="34"/>
        <v/>
      </c>
      <c r="AN24" s="203"/>
      <c r="AO24" s="203"/>
      <c r="AP24" s="203"/>
      <c r="AQ24" s="190" t="str">
        <f t="shared" si="35"/>
        <v/>
      </c>
      <c r="AR24" s="203"/>
      <c r="AS24" s="203"/>
      <c r="AT24" s="203"/>
      <c r="AU24" s="190" t="str">
        <f t="shared" si="36"/>
        <v/>
      </c>
      <c r="AV24" s="203"/>
      <c r="AW24" s="203"/>
      <c r="AX24" s="203"/>
      <c r="AY24" s="190" t="str">
        <f t="shared" si="37"/>
        <v/>
      </c>
      <c r="AZ24" s="203"/>
      <c r="BA24" s="203"/>
      <c r="BB24" s="203"/>
      <c r="BC24" s="190" t="str">
        <f t="shared" si="38"/>
        <v/>
      </c>
      <c r="BD24" s="203"/>
      <c r="BE24" s="203"/>
      <c r="BF24" s="203"/>
      <c r="BG24" s="190" t="str">
        <f t="shared" si="39"/>
        <v/>
      </c>
      <c r="BH24" s="203"/>
      <c r="BI24" s="203"/>
      <c r="BJ24" s="203"/>
      <c r="BK24" s="190" t="str">
        <f t="shared" si="40"/>
        <v/>
      </c>
      <c r="BL24" s="203"/>
      <c r="BM24" s="203"/>
      <c r="BN24" s="190" t="str">
        <f t="shared" si="41"/>
        <v/>
      </c>
      <c r="BO24" s="203"/>
      <c r="BP24" s="490" t="str">
        <f t="shared" si="62"/>
        <v/>
      </c>
      <c r="BQ24" s="490">
        <f t="shared" si="42"/>
        <v>0</v>
      </c>
      <c r="BR24" s="190">
        <f t="shared" si="43"/>
        <v>0</v>
      </c>
      <c r="BS24" s="203"/>
      <c r="BT24" s="490" t="str">
        <f t="shared" si="44"/>
        <v/>
      </c>
      <c r="BU24" s="490">
        <f t="shared" si="45"/>
        <v>0</v>
      </c>
      <c r="BV24" s="190">
        <f t="shared" si="46"/>
        <v>0</v>
      </c>
      <c r="BW24" s="203"/>
      <c r="BX24" s="203"/>
      <c r="BY24" s="203"/>
      <c r="BZ24" s="190" t="str">
        <f t="shared" si="47"/>
        <v/>
      </c>
      <c r="CA24" s="490">
        <f t="shared" si="48"/>
        <v>0</v>
      </c>
      <c r="CB24" s="490" t="str">
        <f t="shared" si="49"/>
        <v/>
      </c>
      <c r="CC24" s="490">
        <f t="shared" si="50"/>
        <v>0</v>
      </c>
      <c r="CD24" s="190">
        <f t="shared" si="51"/>
        <v>0</v>
      </c>
      <c r="CE24" s="203"/>
      <c r="CF24" s="203"/>
      <c r="CG24" s="490">
        <v>0</v>
      </c>
      <c r="CH24" s="190">
        <f t="shared" si="52"/>
        <v>0</v>
      </c>
      <c r="CI24" s="491"/>
      <c r="CJ24" s="491"/>
      <c r="CK24" s="491"/>
      <c r="CL24" s="190" t="str">
        <f t="shared" si="53"/>
        <v/>
      </c>
      <c r="CM24" s="490">
        <v>0</v>
      </c>
      <c r="CN24" s="203"/>
      <c r="CO24" s="203"/>
      <c r="CP24" s="190">
        <f t="shared" si="54"/>
        <v>0</v>
      </c>
      <c r="CQ24" s="203"/>
      <c r="CR24" s="203"/>
      <c r="CS24" s="203"/>
      <c r="CT24" s="190" t="str">
        <f t="shared" si="55"/>
        <v/>
      </c>
      <c r="CU24" s="492">
        <f t="shared" si="56"/>
        <v>0</v>
      </c>
      <c r="CV24" s="492" t="str">
        <f t="shared" si="57"/>
        <v/>
      </c>
      <c r="CW24" s="492">
        <f t="shared" si="58"/>
        <v>0</v>
      </c>
      <c r="CX24" s="190">
        <f t="shared" si="59"/>
        <v>0</v>
      </c>
      <c r="CY24" s="203"/>
      <c r="CZ24" s="203"/>
      <c r="DA24" s="203"/>
      <c r="DB24" s="203"/>
      <c r="DC24" s="203"/>
      <c r="DD24" s="203"/>
      <c r="DE24" s="493" t="str">
        <f t="shared" si="60"/>
        <v/>
      </c>
      <c r="DF24" s="119"/>
    </row>
    <row r="25" spans="1:110" ht="15.75">
      <c r="A25" s="420"/>
      <c r="B25" s="182"/>
      <c r="C25" s="421"/>
      <c r="D25" s="203"/>
      <c r="E25" s="203"/>
      <c r="F25" s="190" t="str">
        <f t="shared" si="31"/>
        <v/>
      </c>
      <c r="G25" s="203"/>
      <c r="H25" s="203"/>
      <c r="I25" s="203"/>
      <c r="J25" s="203"/>
      <c r="K25" s="203"/>
      <c r="L25" s="203"/>
      <c r="M25" s="203"/>
      <c r="N25" s="203"/>
      <c r="O25" s="203"/>
      <c r="P25" s="203"/>
      <c r="Q25" s="203"/>
      <c r="R25" s="199"/>
      <c r="S25" s="199"/>
      <c r="T25" s="199"/>
      <c r="U25" s="199"/>
      <c r="V25" s="199"/>
      <c r="W25" s="489"/>
      <c r="X25" s="203"/>
      <c r="Y25" s="203"/>
      <c r="Z25" s="203"/>
      <c r="AA25" s="190" t="str">
        <f t="shared" si="32"/>
        <v/>
      </c>
      <c r="AB25" s="203"/>
      <c r="AC25" s="203"/>
      <c r="AD25" s="203"/>
      <c r="AE25" s="190" t="str">
        <f t="shared" si="61"/>
        <v/>
      </c>
      <c r="AF25" s="203"/>
      <c r="AG25" s="203"/>
      <c r="AH25" s="203"/>
      <c r="AI25" s="190" t="str">
        <f t="shared" si="33"/>
        <v/>
      </c>
      <c r="AJ25" s="203"/>
      <c r="AK25" s="203"/>
      <c r="AL25" s="203"/>
      <c r="AM25" s="190" t="str">
        <f t="shared" si="34"/>
        <v/>
      </c>
      <c r="AN25" s="203"/>
      <c r="AO25" s="203"/>
      <c r="AP25" s="203"/>
      <c r="AQ25" s="190" t="str">
        <f t="shared" si="35"/>
        <v/>
      </c>
      <c r="AR25" s="203"/>
      <c r="AS25" s="203"/>
      <c r="AT25" s="203"/>
      <c r="AU25" s="190" t="str">
        <f t="shared" si="36"/>
        <v/>
      </c>
      <c r="AV25" s="203"/>
      <c r="AW25" s="203"/>
      <c r="AX25" s="203"/>
      <c r="AY25" s="190" t="str">
        <f t="shared" si="37"/>
        <v/>
      </c>
      <c r="AZ25" s="203"/>
      <c r="BA25" s="203"/>
      <c r="BB25" s="203"/>
      <c r="BC25" s="190" t="str">
        <f t="shared" si="38"/>
        <v/>
      </c>
      <c r="BD25" s="203"/>
      <c r="BE25" s="203"/>
      <c r="BF25" s="203"/>
      <c r="BG25" s="190" t="str">
        <f t="shared" si="39"/>
        <v/>
      </c>
      <c r="BH25" s="203"/>
      <c r="BI25" s="203"/>
      <c r="BJ25" s="203"/>
      <c r="BK25" s="190" t="str">
        <f t="shared" si="40"/>
        <v/>
      </c>
      <c r="BL25" s="203"/>
      <c r="BM25" s="203"/>
      <c r="BN25" s="190" t="str">
        <f t="shared" si="41"/>
        <v/>
      </c>
      <c r="BO25" s="203"/>
      <c r="BP25" s="490" t="str">
        <f t="shared" si="62"/>
        <v/>
      </c>
      <c r="BQ25" s="490">
        <f t="shared" si="42"/>
        <v>0</v>
      </c>
      <c r="BR25" s="190">
        <f t="shared" si="43"/>
        <v>0</v>
      </c>
      <c r="BS25" s="203"/>
      <c r="BT25" s="490" t="str">
        <f t="shared" si="44"/>
        <v/>
      </c>
      <c r="BU25" s="490">
        <f t="shared" si="45"/>
        <v>0</v>
      </c>
      <c r="BV25" s="190">
        <f t="shared" si="46"/>
        <v>0</v>
      </c>
      <c r="BW25" s="203"/>
      <c r="BX25" s="203"/>
      <c r="BY25" s="203"/>
      <c r="BZ25" s="190" t="str">
        <f t="shared" si="47"/>
        <v/>
      </c>
      <c r="CA25" s="490">
        <f t="shared" si="48"/>
        <v>0</v>
      </c>
      <c r="CB25" s="490" t="str">
        <f t="shared" si="49"/>
        <v/>
      </c>
      <c r="CC25" s="490">
        <f t="shared" si="50"/>
        <v>0</v>
      </c>
      <c r="CD25" s="190">
        <f t="shared" si="51"/>
        <v>0</v>
      </c>
      <c r="CE25" s="203"/>
      <c r="CF25" s="203"/>
      <c r="CG25" s="490">
        <v>0</v>
      </c>
      <c r="CH25" s="190">
        <f t="shared" si="52"/>
        <v>0</v>
      </c>
      <c r="CI25" s="491"/>
      <c r="CJ25" s="491"/>
      <c r="CK25" s="491"/>
      <c r="CL25" s="190" t="str">
        <f t="shared" si="53"/>
        <v/>
      </c>
      <c r="CM25" s="490">
        <v>0</v>
      </c>
      <c r="CN25" s="203"/>
      <c r="CO25" s="203"/>
      <c r="CP25" s="190">
        <f t="shared" si="54"/>
        <v>0</v>
      </c>
      <c r="CQ25" s="203"/>
      <c r="CR25" s="203"/>
      <c r="CS25" s="203"/>
      <c r="CT25" s="190" t="str">
        <f t="shared" si="55"/>
        <v/>
      </c>
      <c r="CU25" s="492">
        <f t="shared" si="56"/>
        <v>0</v>
      </c>
      <c r="CV25" s="492" t="str">
        <f t="shared" si="57"/>
        <v/>
      </c>
      <c r="CW25" s="492">
        <f t="shared" si="58"/>
        <v>0</v>
      </c>
      <c r="CX25" s="190">
        <f t="shared" si="59"/>
        <v>0</v>
      </c>
      <c r="CY25" s="203"/>
      <c r="CZ25" s="203"/>
      <c r="DA25" s="203"/>
      <c r="DB25" s="203"/>
      <c r="DC25" s="203"/>
      <c r="DD25" s="203"/>
      <c r="DE25" s="493" t="str">
        <f t="shared" si="60"/>
        <v/>
      </c>
      <c r="DF25" s="119"/>
    </row>
    <row r="26" spans="1:110" ht="15.75">
      <c r="A26" s="420"/>
      <c r="B26" s="182"/>
      <c r="C26" s="421"/>
      <c r="D26" s="203"/>
      <c r="E26" s="203"/>
      <c r="F26" s="190" t="str">
        <f t="shared" si="31"/>
        <v/>
      </c>
      <c r="G26" s="203"/>
      <c r="H26" s="203"/>
      <c r="I26" s="203"/>
      <c r="J26" s="203"/>
      <c r="K26" s="203"/>
      <c r="L26" s="203"/>
      <c r="M26" s="203"/>
      <c r="N26" s="203"/>
      <c r="O26" s="203"/>
      <c r="P26" s="203"/>
      <c r="Q26" s="203"/>
      <c r="R26" s="199"/>
      <c r="S26" s="199"/>
      <c r="T26" s="199"/>
      <c r="U26" s="199"/>
      <c r="V26" s="199"/>
      <c r="W26" s="489"/>
      <c r="X26" s="203"/>
      <c r="Y26" s="203"/>
      <c r="Z26" s="203"/>
      <c r="AA26" s="190" t="str">
        <f t="shared" si="32"/>
        <v/>
      </c>
      <c r="AB26" s="203"/>
      <c r="AC26" s="203"/>
      <c r="AD26" s="203"/>
      <c r="AE26" s="190" t="str">
        <f t="shared" si="61"/>
        <v/>
      </c>
      <c r="AF26" s="203"/>
      <c r="AG26" s="203"/>
      <c r="AH26" s="203"/>
      <c r="AI26" s="190" t="str">
        <f t="shared" si="33"/>
        <v/>
      </c>
      <c r="AJ26" s="203"/>
      <c r="AK26" s="203"/>
      <c r="AL26" s="203"/>
      <c r="AM26" s="190" t="str">
        <f t="shared" si="34"/>
        <v/>
      </c>
      <c r="AN26" s="203"/>
      <c r="AO26" s="203"/>
      <c r="AP26" s="203"/>
      <c r="AQ26" s="190" t="str">
        <f t="shared" si="35"/>
        <v/>
      </c>
      <c r="AR26" s="203"/>
      <c r="AS26" s="203"/>
      <c r="AT26" s="203"/>
      <c r="AU26" s="190" t="str">
        <f t="shared" si="36"/>
        <v/>
      </c>
      <c r="AV26" s="203"/>
      <c r="AW26" s="203"/>
      <c r="AX26" s="203"/>
      <c r="AY26" s="190" t="str">
        <f t="shared" si="37"/>
        <v/>
      </c>
      <c r="AZ26" s="203"/>
      <c r="BA26" s="203"/>
      <c r="BB26" s="203"/>
      <c r="BC26" s="190" t="str">
        <f t="shared" si="38"/>
        <v/>
      </c>
      <c r="BD26" s="203"/>
      <c r="BE26" s="203"/>
      <c r="BF26" s="203"/>
      <c r="BG26" s="190" t="str">
        <f t="shared" si="39"/>
        <v/>
      </c>
      <c r="BH26" s="203"/>
      <c r="BI26" s="203"/>
      <c r="BJ26" s="203"/>
      <c r="BK26" s="190" t="str">
        <f t="shared" si="40"/>
        <v/>
      </c>
      <c r="BL26" s="203"/>
      <c r="BM26" s="203"/>
      <c r="BN26" s="190" t="str">
        <f t="shared" si="41"/>
        <v/>
      </c>
      <c r="BO26" s="203"/>
      <c r="BP26" s="490" t="str">
        <f t="shared" si="62"/>
        <v/>
      </c>
      <c r="BQ26" s="490">
        <f t="shared" si="42"/>
        <v>0</v>
      </c>
      <c r="BR26" s="190">
        <f t="shared" si="43"/>
        <v>0</v>
      </c>
      <c r="BS26" s="203"/>
      <c r="BT26" s="490" t="str">
        <f t="shared" si="44"/>
        <v/>
      </c>
      <c r="BU26" s="490">
        <f t="shared" si="45"/>
        <v>0</v>
      </c>
      <c r="BV26" s="190">
        <f t="shared" si="46"/>
        <v>0</v>
      </c>
      <c r="BW26" s="203"/>
      <c r="BX26" s="203"/>
      <c r="BY26" s="203"/>
      <c r="BZ26" s="190" t="str">
        <f t="shared" si="47"/>
        <v/>
      </c>
      <c r="CA26" s="490">
        <f t="shared" si="48"/>
        <v>0</v>
      </c>
      <c r="CB26" s="490" t="str">
        <f t="shared" si="49"/>
        <v/>
      </c>
      <c r="CC26" s="490">
        <f t="shared" si="50"/>
        <v>0</v>
      </c>
      <c r="CD26" s="190">
        <f t="shared" si="51"/>
        <v>0</v>
      </c>
      <c r="CE26" s="203"/>
      <c r="CF26" s="203"/>
      <c r="CG26" s="490">
        <v>0</v>
      </c>
      <c r="CH26" s="190">
        <f t="shared" si="52"/>
        <v>0</v>
      </c>
      <c r="CI26" s="491"/>
      <c r="CJ26" s="491"/>
      <c r="CK26" s="491"/>
      <c r="CL26" s="190" t="str">
        <f t="shared" si="53"/>
        <v/>
      </c>
      <c r="CM26" s="490">
        <v>0</v>
      </c>
      <c r="CN26" s="203"/>
      <c r="CO26" s="203"/>
      <c r="CP26" s="190">
        <f t="shared" si="54"/>
        <v>0</v>
      </c>
      <c r="CQ26" s="203"/>
      <c r="CR26" s="203"/>
      <c r="CS26" s="203"/>
      <c r="CT26" s="190" t="str">
        <f t="shared" si="55"/>
        <v/>
      </c>
      <c r="CU26" s="492">
        <f t="shared" si="56"/>
        <v>0</v>
      </c>
      <c r="CV26" s="492" t="str">
        <f t="shared" si="57"/>
        <v/>
      </c>
      <c r="CW26" s="492">
        <f t="shared" si="58"/>
        <v>0</v>
      </c>
      <c r="CX26" s="190">
        <f t="shared" si="59"/>
        <v>0</v>
      </c>
      <c r="CY26" s="203"/>
      <c r="CZ26" s="203"/>
      <c r="DA26" s="203"/>
      <c r="DB26" s="203"/>
      <c r="DC26" s="203"/>
      <c r="DD26" s="203"/>
      <c r="DE26" s="493" t="str">
        <f t="shared" si="60"/>
        <v/>
      </c>
      <c r="DF26" s="119"/>
    </row>
    <row r="27" spans="1:110" ht="15.75">
      <c r="A27" s="420"/>
      <c r="B27" s="182"/>
      <c r="C27" s="421"/>
      <c r="D27" s="203"/>
      <c r="E27" s="203"/>
      <c r="F27" s="190" t="str">
        <f t="shared" si="31"/>
        <v/>
      </c>
      <c r="G27" s="203"/>
      <c r="H27" s="203"/>
      <c r="I27" s="203"/>
      <c r="J27" s="203"/>
      <c r="K27" s="203"/>
      <c r="L27" s="203"/>
      <c r="M27" s="203"/>
      <c r="N27" s="203"/>
      <c r="O27" s="203"/>
      <c r="P27" s="203"/>
      <c r="Q27" s="203"/>
      <c r="R27" s="199"/>
      <c r="S27" s="199"/>
      <c r="T27" s="199"/>
      <c r="U27" s="199"/>
      <c r="V27" s="199"/>
      <c r="W27" s="489"/>
      <c r="X27" s="203"/>
      <c r="Y27" s="203"/>
      <c r="Z27" s="203"/>
      <c r="AA27" s="190" t="str">
        <f t="shared" si="32"/>
        <v/>
      </c>
      <c r="AB27" s="203"/>
      <c r="AC27" s="203"/>
      <c r="AD27" s="203"/>
      <c r="AE27" s="190" t="str">
        <f t="shared" si="61"/>
        <v/>
      </c>
      <c r="AF27" s="203"/>
      <c r="AG27" s="203"/>
      <c r="AH27" s="203"/>
      <c r="AI27" s="190" t="str">
        <f t="shared" si="33"/>
        <v/>
      </c>
      <c r="AJ27" s="203"/>
      <c r="AK27" s="203"/>
      <c r="AL27" s="203"/>
      <c r="AM27" s="190" t="str">
        <f t="shared" si="34"/>
        <v/>
      </c>
      <c r="AN27" s="203"/>
      <c r="AO27" s="203"/>
      <c r="AP27" s="203"/>
      <c r="AQ27" s="190" t="str">
        <f t="shared" si="35"/>
        <v/>
      </c>
      <c r="AR27" s="203"/>
      <c r="AS27" s="203"/>
      <c r="AT27" s="203"/>
      <c r="AU27" s="190" t="str">
        <f t="shared" si="36"/>
        <v/>
      </c>
      <c r="AV27" s="203"/>
      <c r="AW27" s="203"/>
      <c r="AX27" s="203"/>
      <c r="AY27" s="190" t="str">
        <f t="shared" si="37"/>
        <v/>
      </c>
      <c r="AZ27" s="203"/>
      <c r="BA27" s="203"/>
      <c r="BB27" s="203"/>
      <c r="BC27" s="190" t="str">
        <f t="shared" si="38"/>
        <v/>
      </c>
      <c r="BD27" s="203"/>
      <c r="BE27" s="203"/>
      <c r="BF27" s="203"/>
      <c r="BG27" s="190" t="str">
        <f t="shared" si="39"/>
        <v/>
      </c>
      <c r="BH27" s="203"/>
      <c r="BI27" s="203"/>
      <c r="BJ27" s="203"/>
      <c r="BK27" s="190" t="str">
        <f t="shared" si="40"/>
        <v/>
      </c>
      <c r="BL27" s="203"/>
      <c r="BM27" s="203"/>
      <c r="BN27" s="190" t="str">
        <f t="shared" si="41"/>
        <v/>
      </c>
      <c r="BO27" s="203"/>
      <c r="BP27" s="490" t="str">
        <f t="shared" si="62"/>
        <v/>
      </c>
      <c r="BQ27" s="490">
        <f t="shared" si="42"/>
        <v>0</v>
      </c>
      <c r="BR27" s="190">
        <f t="shared" si="43"/>
        <v>0</v>
      </c>
      <c r="BS27" s="203"/>
      <c r="BT27" s="490" t="str">
        <f t="shared" si="44"/>
        <v/>
      </c>
      <c r="BU27" s="490">
        <f t="shared" si="45"/>
        <v>0</v>
      </c>
      <c r="BV27" s="190">
        <f t="shared" si="46"/>
        <v>0</v>
      </c>
      <c r="BW27" s="203"/>
      <c r="BX27" s="203"/>
      <c r="BY27" s="203"/>
      <c r="BZ27" s="190" t="str">
        <f t="shared" si="47"/>
        <v/>
      </c>
      <c r="CA27" s="490">
        <f t="shared" si="48"/>
        <v>0</v>
      </c>
      <c r="CB27" s="490" t="str">
        <f t="shared" si="49"/>
        <v/>
      </c>
      <c r="CC27" s="490">
        <f t="shared" si="50"/>
        <v>0</v>
      </c>
      <c r="CD27" s="190">
        <f t="shared" si="51"/>
        <v>0</v>
      </c>
      <c r="CE27" s="203"/>
      <c r="CF27" s="203"/>
      <c r="CG27" s="490">
        <v>0</v>
      </c>
      <c r="CH27" s="190">
        <f t="shared" si="52"/>
        <v>0</v>
      </c>
      <c r="CI27" s="491"/>
      <c r="CJ27" s="491"/>
      <c r="CK27" s="491"/>
      <c r="CL27" s="190" t="str">
        <f t="shared" si="53"/>
        <v/>
      </c>
      <c r="CM27" s="490">
        <v>0</v>
      </c>
      <c r="CN27" s="203"/>
      <c r="CO27" s="203"/>
      <c r="CP27" s="190">
        <f t="shared" si="54"/>
        <v>0</v>
      </c>
      <c r="CQ27" s="203"/>
      <c r="CR27" s="203"/>
      <c r="CS27" s="203"/>
      <c r="CT27" s="190" t="str">
        <f t="shared" si="55"/>
        <v/>
      </c>
      <c r="CU27" s="492">
        <f t="shared" si="56"/>
        <v>0</v>
      </c>
      <c r="CV27" s="492" t="str">
        <f t="shared" si="57"/>
        <v/>
      </c>
      <c r="CW27" s="492">
        <f t="shared" si="58"/>
        <v>0</v>
      </c>
      <c r="CX27" s="190">
        <f t="shared" si="59"/>
        <v>0</v>
      </c>
      <c r="CY27" s="203"/>
      <c r="CZ27" s="203"/>
      <c r="DA27" s="203"/>
      <c r="DB27" s="203"/>
      <c r="DC27" s="203"/>
      <c r="DD27" s="203"/>
      <c r="DE27" s="493" t="str">
        <f t="shared" si="60"/>
        <v/>
      </c>
      <c r="DF27" s="119"/>
    </row>
    <row r="28" spans="1:110" ht="15.75">
      <c r="A28" s="420"/>
      <c r="B28" s="182"/>
      <c r="C28" s="421"/>
      <c r="D28" s="203"/>
      <c r="E28" s="203"/>
      <c r="F28" s="190" t="str">
        <f t="shared" si="31"/>
        <v/>
      </c>
      <c r="G28" s="203"/>
      <c r="H28" s="203"/>
      <c r="I28" s="203"/>
      <c r="J28" s="203"/>
      <c r="K28" s="203"/>
      <c r="L28" s="203"/>
      <c r="M28" s="203"/>
      <c r="N28" s="203"/>
      <c r="O28" s="203"/>
      <c r="P28" s="203"/>
      <c r="Q28" s="203"/>
      <c r="R28" s="199"/>
      <c r="S28" s="199"/>
      <c r="T28" s="199"/>
      <c r="U28" s="199"/>
      <c r="V28" s="199"/>
      <c r="W28" s="489"/>
      <c r="X28" s="203"/>
      <c r="Y28" s="203"/>
      <c r="Z28" s="203"/>
      <c r="AA28" s="190" t="str">
        <f t="shared" si="32"/>
        <v/>
      </c>
      <c r="AB28" s="203"/>
      <c r="AC28" s="203"/>
      <c r="AD28" s="203"/>
      <c r="AE28" s="190" t="str">
        <f t="shared" si="61"/>
        <v/>
      </c>
      <c r="AF28" s="203"/>
      <c r="AG28" s="203"/>
      <c r="AH28" s="203"/>
      <c r="AI28" s="190" t="str">
        <f t="shared" si="33"/>
        <v/>
      </c>
      <c r="AJ28" s="203"/>
      <c r="AK28" s="203"/>
      <c r="AL28" s="203"/>
      <c r="AM28" s="190" t="str">
        <f t="shared" si="34"/>
        <v/>
      </c>
      <c r="AN28" s="203"/>
      <c r="AO28" s="203"/>
      <c r="AP28" s="203"/>
      <c r="AQ28" s="190" t="str">
        <f t="shared" si="35"/>
        <v/>
      </c>
      <c r="AR28" s="203"/>
      <c r="AS28" s="203"/>
      <c r="AT28" s="203"/>
      <c r="AU28" s="190" t="str">
        <f t="shared" si="36"/>
        <v/>
      </c>
      <c r="AV28" s="203"/>
      <c r="AW28" s="203"/>
      <c r="AX28" s="203"/>
      <c r="AY28" s="190" t="str">
        <f t="shared" si="37"/>
        <v/>
      </c>
      <c r="AZ28" s="203"/>
      <c r="BA28" s="203"/>
      <c r="BB28" s="203"/>
      <c r="BC28" s="190" t="str">
        <f t="shared" si="38"/>
        <v/>
      </c>
      <c r="BD28" s="203"/>
      <c r="BE28" s="203"/>
      <c r="BF28" s="203"/>
      <c r="BG28" s="190" t="str">
        <f t="shared" si="39"/>
        <v/>
      </c>
      <c r="BH28" s="203"/>
      <c r="BI28" s="203"/>
      <c r="BJ28" s="203"/>
      <c r="BK28" s="190" t="str">
        <f t="shared" si="40"/>
        <v/>
      </c>
      <c r="BL28" s="203"/>
      <c r="BM28" s="203"/>
      <c r="BN28" s="190" t="str">
        <f t="shared" si="41"/>
        <v/>
      </c>
      <c r="BO28" s="203"/>
      <c r="BP28" s="490" t="str">
        <f t="shared" si="62"/>
        <v/>
      </c>
      <c r="BQ28" s="490">
        <f t="shared" si="42"/>
        <v>0</v>
      </c>
      <c r="BR28" s="190">
        <f t="shared" si="43"/>
        <v>0</v>
      </c>
      <c r="BS28" s="203"/>
      <c r="BT28" s="490" t="str">
        <f t="shared" si="44"/>
        <v/>
      </c>
      <c r="BU28" s="490">
        <f t="shared" si="45"/>
        <v>0</v>
      </c>
      <c r="BV28" s="190">
        <f t="shared" si="46"/>
        <v>0</v>
      </c>
      <c r="BW28" s="203"/>
      <c r="BX28" s="203"/>
      <c r="BY28" s="203"/>
      <c r="BZ28" s="190" t="str">
        <f t="shared" si="47"/>
        <v/>
      </c>
      <c r="CA28" s="490">
        <f t="shared" si="48"/>
        <v>0</v>
      </c>
      <c r="CB28" s="490" t="str">
        <f t="shared" si="49"/>
        <v/>
      </c>
      <c r="CC28" s="490">
        <f t="shared" si="50"/>
        <v>0</v>
      </c>
      <c r="CD28" s="190">
        <f t="shared" si="51"/>
        <v>0</v>
      </c>
      <c r="CE28" s="203"/>
      <c r="CF28" s="203"/>
      <c r="CG28" s="490">
        <v>0</v>
      </c>
      <c r="CH28" s="190">
        <f t="shared" si="52"/>
        <v>0</v>
      </c>
      <c r="CI28" s="491"/>
      <c r="CJ28" s="491"/>
      <c r="CK28" s="491"/>
      <c r="CL28" s="190" t="str">
        <f t="shared" si="53"/>
        <v/>
      </c>
      <c r="CM28" s="490">
        <v>0</v>
      </c>
      <c r="CN28" s="203"/>
      <c r="CO28" s="203"/>
      <c r="CP28" s="190">
        <f t="shared" si="54"/>
        <v>0</v>
      </c>
      <c r="CQ28" s="203"/>
      <c r="CR28" s="203"/>
      <c r="CS28" s="203"/>
      <c r="CT28" s="190" t="str">
        <f t="shared" si="55"/>
        <v/>
      </c>
      <c r="CU28" s="492">
        <f t="shared" si="56"/>
        <v>0</v>
      </c>
      <c r="CV28" s="492" t="str">
        <f t="shared" si="57"/>
        <v/>
      </c>
      <c r="CW28" s="492">
        <f t="shared" si="58"/>
        <v>0</v>
      </c>
      <c r="CX28" s="190">
        <f t="shared" si="59"/>
        <v>0</v>
      </c>
      <c r="CY28" s="203"/>
      <c r="CZ28" s="203"/>
      <c r="DA28" s="203"/>
      <c r="DB28" s="203"/>
      <c r="DC28" s="203"/>
      <c r="DD28" s="203"/>
      <c r="DE28" s="493" t="str">
        <f t="shared" si="60"/>
        <v/>
      </c>
      <c r="DF28" s="119"/>
    </row>
    <row r="29" spans="1:110" ht="15.75" hidden="1">
      <c r="A29" s="420"/>
      <c r="B29" s="182"/>
      <c r="C29" s="421"/>
      <c r="D29" s="203"/>
      <c r="E29" s="203"/>
      <c r="F29" s="190" t="str">
        <f t="shared" si="31"/>
        <v/>
      </c>
      <c r="G29" s="203"/>
      <c r="H29" s="203"/>
      <c r="I29" s="203"/>
      <c r="J29" s="203"/>
      <c r="K29" s="203"/>
      <c r="L29" s="203"/>
      <c r="M29" s="203"/>
      <c r="N29" s="203"/>
      <c r="O29" s="203"/>
      <c r="P29" s="203"/>
      <c r="Q29" s="203"/>
      <c r="R29" s="199"/>
      <c r="S29" s="199"/>
      <c r="T29" s="199"/>
      <c r="U29" s="199"/>
      <c r="V29" s="199"/>
      <c r="W29" s="489"/>
      <c r="X29" s="203"/>
      <c r="Y29" s="203"/>
      <c r="Z29" s="203"/>
      <c r="AA29" s="191" t="str">
        <f t="shared" si="32"/>
        <v/>
      </c>
      <c r="AB29" s="203"/>
      <c r="AC29" s="203"/>
      <c r="AD29" s="203"/>
      <c r="AE29" s="191" t="str">
        <f t="shared" si="61"/>
        <v/>
      </c>
      <c r="AF29" s="203"/>
      <c r="AG29" s="203"/>
      <c r="AH29" s="203"/>
      <c r="AI29" s="191" t="str">
        <f t="shared" si="33"/>
        <v/>
      </c>
      <c r="AJ29" s="203"/>
      <c r="AK29" s="203"/>
      <c r="AL29" s="203"/>
      <c r="AM29" s="191" t="str">
        <f t="shared" si="34"/>
        <v/>
      </c>
      <c r="AN29" s="203"/>
      <c r="AO29" s="203"/>
      <c r="AP29" s="203"/>
      <c r="AQ29" s="191" t="str">
        <f t="shared" si="35"/>
        <v/>
      </c>
      <c r="AR29" s="203"/>
      <c r="AS29" s="203"/>
      <c r="AT29" s="203"/>
      <c r="AU29" s="191" t="str">
        <f t="shared" si="36"/>
        <v/>
      </c>
      <c r="AV29" s="203"/>
      <c r="AW29" s="203"/>
      <c r="AX29" s="203"/>
      <c r="AY29" s="191" t="str">
        <f t="shared" si="37"/>
        <v/>
      </c>
      <c r="AZ29" s="203"/>
      <c r="BA29" s="203"/>
      <c r="BB29" s="203"/>
      <c r="BC29" s="191" t="str">
        <f t="shared" si="38"/>
        <v/>
      </c>
      <c r="BD29" s="203"/>
      <c r="BE29" s="203"/>
      <c r="BF29" s="203"/>
      <c r="BG29" s="191" t="str">
        <f t="shared" si="39"/>
        <v/>
      </c>
      <c r="BH29" s="203"/>
      <c r="BI29" s="203"/>
      <c r="BJ29" s="203"/>
      <c r="BK29" s="191" t="s">
        <v>514</v>
      </c>
      <c r="BL29" s="203"/>
      <c r="BM29" s="203"/>
      <c r="BN29" s="191" t="str">
        <f t="shared" si="41"/>
        <v/>
      </c>
      <c r="BO29" s="203"/>
      <c r="BP29" s="494" t="str">
        <f t="shared" si="62"/>
        <v/>
      </c>
      <c r="BQ29" s="494">
        <f t="shared" si="42"/>
        <v>0</v>
      </c>
      <c r="BR29" s="191">
        <f t="shared" si="43"/>
        <v>0</v>
      </c>
      <c r="BS29" s="203"/>
      <c r="BT29" s="494" t="str">
        <f t="shared" si="44"/>
        <v/>
      </c>
      <c r="BU29" s="494">
        <f t="shared" si="45"/>
        <v>0</v>
      </c>
      <c r="BV29" s="191">
        <f t="shared" si="46"/>
        <v>0</v>
      </c>
      <c r="BW29" s="203"/>
      <c r="BX29" s="203"/>
      <c r="BY29" s="203"/>
      <c r="BZ29" s="191" t="str">
        <f t="shared" si="47"/>
        <v/>
      </c>
      <c r="CA29" s="494">
        <f t="shared" si="48"/>
        <v>0</v>
      </c>
      <c r="CB29" s="494" t="str">
        <f t="shared" si="49"/>
        <v/>
      </c>
      <c r="CC29" s="494">
        <f t="shared" si="50"/>
        <v>0</v>
      </c>
      <c r="CD29" s="191">
        <f t="shared" si="51"/>
        <v>0</v>
      </c>
      <c r="CE29" s="203"/>
      <c r="CF29" s="203"/>
      <c r="CG29" s="494">
        <v>0</v>
      </c>
      <c r="CH29" s="191">
        <f t="shared" si="52"/>
        <v>0</v>
      </c>
      <c r="CI29" s="203">
        <f>AV29</f>
        <v>0</v>
      </c>
      <c r="CJ29" s="203">
        <f>AW29</f>
        <v>0</v>
      </c>
      <c r="CK29" s="203">
        <f>AX29</f>
        <v>0</v>
      </c>
      <c r="CL29" s="191">
        <f t="shared" si="53"/>
        <v>0</v>
      </c>
      <c r="CM29" s="494">
        <v>0</v>
      </c>
      <c r="CN29" s="203"/>
      <c r="CO29" s="203"/>
      <c r="CP29" s="191">
        <f t="shared" si="54"/>
        <v>0</v>
      </c>
      <c r="CQ29" s="203"/>
      <c r="CR29" s="203"/>
      <c r="CS29" s="203"/>
      <c r="CT29" s="191" t="str">
        <f t="shared" si="55"/>
        <v/>
      </c>
      <c r="CU29" s="495">
        <f t="shared" si="56"/>
        <v>0</v>
      </c>
      <c r="CV29" s="495">
        <f t="shared" si="57"/>
        <v>0</v>
      </c>
      <c r="CW29" s="495">
        <f t="shared" si="58"/>
        <v>0</v>
      </c>
      <c r="CX29" s="191">
        <f t="shared" si="59"/>
        <v>0</v>
      </c>
      <c r="CY29" s="203"/>
      <c r="CZ29" s="203"/>
      <c r="DA29" s="203"/>
      <c r="DB29" s="203"/>
      <c r="DC29" s="203"/>
      <c r="DD29" s="203"/>
      <c r="DE29" s="496" t="str">
        <f t="shared" si="60"/>
        <v/>
      </c>
      <c r="DF29" s="119"/>
    </row>
    <row r="30" spans="1:110" ht="15.75">
      <c r="A30" s="497" t="s">
        <v>63</v>
      </c>
      <c r="B30" s="446"/>
      <c r="C30" s="447"/>
      <c r="D30" s="479">
        <f>IFERROR(SUBTOTAL(109,D13:D29),"")</f>
        <v>90000000</v>
      </c>
      <c r="E30" s="479">
        <f>IFERROR(SUM(E13:E29),"")</f>
        <v>30000000</v>
      </c>
      <c r="F30" s="498">
        <f t="shared" ref="F30:Q30" si="63">IFERROR(SUBTOTAL(109,F13:F29),"")</f>
        <v>120000000</v>
      </c>
      <c r="G30" s="479">
        <f t="shared" si="63"/>
        <v>78000000</v>
      </c>
      <c r="H30" s="479">
        <f t="shared" si="63"/>
        <v>1000000</v>
      </c>
      <c r="I30" s="479">
        <f t="shared" si="63"/>
        <v>3000000</v>
      </c>
      <c r="J30" s="479">
        <f t="shared" si="63"/>
        <v>2000000</v>
      </c>
      <c r="K30" s="479">
        <f t="shared" si="63"/>
        <v>15000000</v>
      </c>
      <c r="L30" s="479">
        <f t="shared" si="63"/>
        <v>15000000</v>
      </c>
      <c r="M30" s="479">
        <f t="shared" si="63"/>
        <v>10000000</v>
      </c>
      <c r="N30" s="479">
        <f t="shared" si="63"/>
        <v>25000000</v>
      </c>
      <c r="O30" s="479">
        <f t="shared" si="63"/>
        <v>60000000</v>
      </c>
      <c r="P30" s="479">
        <f t="shared" si="63"/>
        <v>20000000</v>
      </c>
      <c r="Q30" s="479">
        <f t="shared" si="63"/>
        <v>15000000</v>
      </c>
      <c r="R30" s="448"/>
      <c r="S30" s="448"/>
      <c r="T30" s="448"/>
      <c r="U30" s="448"/>
      <c r="V30" s="448"/>
      <c r="W30" s="448"/>
      <c r="X30" s="479">
        <f t="shared" ref="X30:DB30" si="64">IFERROR(SUBTOTAL(109,X13:X29),"")</f>
        <v>30000000</v>
      </c>
      <c r="Y30" s="479">
        <f t="shared" si="64"/>
        <v>0</v>
      </c>
      <c r="Z30" s="479">
        <f t="shared" si="64"/>
        <v>0</v>
      </c>
      <c r="AA30" s="498">
        <f t="shared" si="64"/>
        <v>30000000</v>
      </c>
      <c r="AB30" s="479">
        <f t="shared" si="64"/>
        <v>10000000</v>
      </c>
      <c r="AC30" s="479">
        <f t="shared" si="64"/>
        <v>0</v>
      </c>
      <c r="AD30" s="479">
        <f t="shared" si="64"/>
        <v>0</v>
      </c>
      <c r="AE30" s="498">
        <f t="shared" si="64"/>
        <v>10000000</v>
      </c>
      <c r="AF30" s="479">
        <f t="shared" si="64"/>
        <v>20000000</v>
      </c>
      <c r="AG30" s="479">
        <f t="shared" si="64"/>
        <v>0</v>
      </c>
      <c r="AH30" s="479">
        <f t="shared" si="64"/>
        <v>0</v>
      </c>
      <c r="AI30" s="498">
        <f t="shared" si="64"/>
        <v>20000000</v>
      </c>
      <c r="AJ30" s="479">
        <f t="shared" si="64"/>
        <v>10000000</v>
      </c>
      <c r="AK30" s="479">
        <f t="shared" si="64"/>
        <v>0</v>
      </c>
      <c r="AL30" s="479">
        <f t="shared" si="64"/>
        <v>0</v>
      </c>
      <c r="AM30" s="498">
        <f t="shared" si="64"/>
        <v>10000000</v>
      </c>
      <c r="AN30" s="479">
        <f t="shared" si="64"/>
        <v>30000000</v>
      </c>
      <c r="AO30" s="479">
        <f t="shared" si="64"/>
        <v>0</v>
      </c>
      <c r="AP30" s="479">
        <f t="shared" si="64"/>
        <v>0</v>
      </c>
      <c r="AQ30" s="498">
        <f t="shared" si="64"/>
        <v>30000000</v>
      </c>
      <c r="AR30" s="479">
        <f t="shared" si="64"/>
        <v>15000000</v>
      </c>
      <c r="AS30" s="479">
        <f t="shared" si="64"/>
        <v>0</v>
      </c>
      <c r="AT30" s="479">
        <f t="shared" si="64"/>
        <v>0</v>
      </c>
      <c r="AU30" s="498">
        <f t="shared" si="64"/>
        <v>15000000</v>
      </c>
      <c r="AV30" s="479">
        <f t="shared" si="64"/>
        <v>0</v>
      </c>
      <c r="AW30" s="479">
        <f t="shared" si="64"/>
        <v>0</v>
      </c>
      <c r="AX30" s="479">
        <f t="shared" si="64"/>
        <v>0</v>
      </c>
      <c r="AY30" s="498">
        <f t="shared" si="64"/>
        <v>0</v>
      </c>
      <c r="AZ30" s="479">
        <f t="shared" si="64"/>
        <v>0</v>
      </c>
      <c r="BA30" s="479">
        <f t="shared" si="64"/>
        <v>0</v>
      </c>
      <c r="BB30" s="479">
        <f t="shared" si="64"/>
        <v>0</v>
      </c>
      <c r="BC30" s="498">
        <f t="shared" si="64"/>
        <v>0</v>
      </c>
      <c r="BD30" s="479">
        <f t="shared" si="64"/>
        <v>0</v>
      </c>
      <c r="BE30" s="479">
        <f t="shared" si="64"/>
        <v>0</v>
      </c>
      <c r="BF30" s="479">
        <f t="shared" si="64"/>
        <v>0</v>
      </c>
      <c r="BG30" s="498">
        <f t="shared" si="64"/>
        <v>0</v>
      </c>
      <c r="BH30" s="479">
        <f t="shared" si="64"/>
        <v>15000000</v>
      </c>
      <c r="BI30" s="479">
        <f t="shared" si="64"/>
        <v>0</v>
      </c>
      <c r="BJ30" s="479">
        <f t="shared" si="64"/>
        <v>0</v>
      </c>
      <c r="BK30" s="498">
        <f t="shared" si="64"/>
        <v>15000000</v>
      </c>
      <c r="BL30" s="479">
        <f t="shared" si="64"/>
        <v>0</v>
      </c>
      <c r="BM30" s="479">
        <f t="shared" si="64"/>
        <v>0</v>
      </c>
      <c r="BN30" s="498">
        <f t="shared" si="64"/>
        <v>0</v>
      </c>
      <c r="BO30" s="479">
        <f t="shared" si="64"/>
        <v>0</v>
      </c>
      <c r="BP30" s="498">
        <f t="shared" si="64"/>
        <v>0</v>
      </c>
      <c r="BQ30" s="498">
        <f t="shared" si="64"/>
        <v>0</v>
      </c>
      <c r="BR30" s="498">
        <f t="shared" si="64"/>
        <v>0</v>
      </c>
      <c r="BS30" s="479">
        <f t="shared" si="64"/>
        <v>0</v>
      </c>
      <c r="BT30" s="498">
        <f t="shared" si="64"/>
        <v>0</v>
      </c>
      <c r="BU30" s="498">
        <f t="shared" si="64"/>
        <v>0</v>
      </c>
      <c r="BV30" s="498">
        <f t="shared" si="64"/>
        <v>0</v>
      </c>
      <c r="BW30" s="479">
        <f t="shared" si="64"/>
        <v>0</v>
      </c>
      <c r="BX30" s="479">
        <f t="shared" si="64"/>
        <v>0</v>
      </c>
      <c r="BY30" s="479">
        <f t="shared" si="64"/>
        <v>0</v>
      </c>
      <c r="BZ30" s="498">
        <f t="shared" si="64"/>
        <v>0</v>
      </c>
      <c r="CA30" s="498">
        <f t="shared" si="64"/>
        <v>0</v>
      </c>
      <c r="CB30" s="498">
        <f t="shared" si="64"/>
        <v>0</v>
      </c>
      <c r="CC30" s="498">
        <f t="shared" si="64"/>
        <v>0</v>
      </c>
      <c r="CD30" s="498">
        <f t="shared" si="64"/>
        <v>0</v>
      </c>
      <c r="CE30" s="479">
        <f t="shared" si="64"/>
        <v>3750000</v>
      </c>
      <c r="CF30" s="479">
        <f t="shared" si="64"/>
        <v>0</v>
      </c>
      <c r="CG30" s="498">
        <f t="shared" si="64"/>
        <v>0</v>
      </c>
      <c r="CH30" s="498">
        <f t="shared" si="64"/>
        <v>3750000</v>
      </c>
      <c r="CI30" s="479">
        <f t="shared" si="64"/>
        <v>0</v>
      </c>
      <c r="CJ30" s="479">
        <f t="shared" si="64"/>
        <v>0</v>
      </c>
      <c r="CK30" s="479">
        <f t="shared" si="64"/>
        <v>0</v>
      </c>
      <c r="CL30" s="498">
        <f t="shared" si="64"/>
        <v>0</v>
      </c>
      <c r="CM30" s="498">
        <f t="shared" si="64"/>
        <v>0</v>
      </c>
      <c r="CN30" s="479">
        <f t="shared" si="64"/>
        <v>0</v>
      </c>
      <c r="CO30" s="479">
        <f t="shared" si="64"/>
        <v>0</v>
      </c>
      <c r="CP30" s="498">
        <f t="shared" si="64"/>
        <v>0</v>
      </c>
      <c r="CQ30" s="479">
        <f t="shared" si="64"/>
        <v>0</v>
      </c>
      <c r="CR30" s="479">
        <f t="shared" si="64"/>
        <v>0</v>
      </c>
      <c r="CS30" s="479">
        <f t="shared" si="64"/>
        <v>0</v>
      </c>
      <c r="CT30" s="498">
        <f t="shared" si="64"/>
        <v>0</v>
      </c>
      <c r="CU30" s="498">
        <f t="shared" si="64"/>
        <v>3750000</v>
      </c>
      <c r="CV30" s="498">
        <f t="shared" si="64"/>
        <v>0</v>
      </c>
      <c r="CW30" s="498">
        <f t="shared" si="64"/>
        <v>0</v>
      </c>
      <c r="CX30" s="498">
        <f t="shared" si="64"/>
        <v>3750000</v>
      </c>
      <c r="CY30" s="479">
        <f t="shared" si="64"/>
        <v>0</v>
      </c>
      <c r="CZ30" s="479">
        <f t="shared" si="64"/>
        <v>0</v>
      </c>
      <c r="DA30" s="479">
        <f t="shared" si="64"/>
        <v>25000000</v>
      </c>
      <c r="DB30" s="479">
        <f t="shared" si="64"/>
        <v>15000000</v>
      </c>
      <c r="DC30" s="479">
        <f>IFERROR(SUBTOTAL(101,DC13:DC29),"")</f>
        <v>0.5</v>
      </c>
      <c r="DD30" s="479">
        <f>IFERROR(SUBTOTAL(109,DD13:DD29),"")</f>
        <v>2000000</v>
      </c>
      <c r="DE30" s="499">
        <f>IFERROR(SUBTOTAL(101,DE13:DE29),"")</f>
        <v>0.08</v>
      </c>
      <c r="DF30" s="119"/>
    </row>
    <row r="31" spans="1:110" ht="15.75">
      <c r="A31" s="305"/>
      <c r="B31" s="305"/>
      <c r="C31" s="119"/>
      <c r="D31" s="306"/>
      <c r="E31" s="306"/>
      <c r="F31" s="306"/>
      <c r="G31" s="306"/>
      <c r="H31" s="306"/>
      <c r="I31" s="306"/>
      <c r="J31" s="306"/>
      <c r="K31" s="306"/>
      <c r="L31" s="306"/>
      <c r="M31" s="306"/>
      <c r="N31" s="306"/>
      <c r="O31" s="306"/>
      <c r="P31" s="306"/>
      <c r="Q31" s="306"/>
      <c r="R31" s="306"/>
      <c r="S31" s="306"/>
      <c r="T31" s="306"/>
      <c r="U31" s="306"/>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c r="CA31" s="307"/>
      <c r="CB31" s="307"/>
      <c r="CC31" s="307"/>
      <c r="CD31" s="307"/>
      <c r="CE31" s="307"/>
      <c r="CF31" s="307"/>
      <c r="CG31" s="307"/>
      <c r="CH31" s="307"/>
      <c r="CI31" s="307"/>
      <c r="CJ31" s="307"/>
      <c r="CK31" s="307"/>
      <c r="CL31" s="307"/>
      <c r="CM31" s="307"/>
      <c r="CN31" s="307"/>
      <c r="CO31" s="307"/>
      <c r="CP31" s="307"/>
      <c r="CQ31" s="307"/>
      <c r="CR31" s="307"/>
      <c r="CS31" s="307"/>
      <c r="CT31" s="307"/>
      <c r="CU31" s="307"/>
      <c r="CV31" s="307"/>
      <c r="CW31" s="307"/>
      <c r="CX31" s="307"/>
      <c r="CY31" s="307"/>
      <c r="CZ31" s="307"/>
      <c r="DA31" s="307"/>
      <c r="DB31" s="307"/>
      <c r="DC31" s="307"/>
      <c r="DD31" s="307"/>
      <c r="DE31" s="307"/>
      <c r="DF31" s="119"/>
    </row>
    <row r="32" spans="1:110" ht="15.75">
      <c r="A32" s="119"/>
      <c r="B32" s="119"/>
      <c r="C32" s="119"/>
      <c r="D32" s="119"/>
      <c r="E32" s="119"/>
      <c r="F32" s="119"/>
      <c r="G32" s="119"/>
      <c r="H32" s="119"/>
      <c r="I32" s="119"/>
      <c r="J32" s="119"/>
      <c r="K32" s="119"/>
      <c r="L32" s="119"/>
      <c r="M32" s="119"/>
      <c r="N32" s="119"/>
      <c r="O32" s="119"/>
      <c r="P32" s="119"/>
      <c r="Q32" s="119"/>
      <c r="R32" s="119"/>
      <c r="S32" s="119"/>
      <c r="T32" s="119"/>
      <c r="U32" s="119"/>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307"/>
      <c r="BU32" s="307"/>
      <c r="BV32" s="307"/>
      <c r="BW32" s="307"/>
      <c r="BX32" s="307"/>
      <c r="BY32" s="307"/>
      <c r="BZ32" s="307"/>
      <c r="CA32" s="307"/>
      <c r="CB32" s="307"/>
      <c r="CC32" s="307"/>
      <c r="CD32" s="307"/>
      <c r="CE32" s="307"/>
      <c r="CF32" s="307"/>
      <c r="CG32" s="307"/>
      <c r="CH32" s="307"/>
      <c r="CI32" s="307"/>
      <c r="CJ32" s="307"/>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119"/>
    </row>
    <row r="33" spans="1:110" ht="15.75">
      <c r="A33" s="305" t="s">
        <v>65</v>
      </c>
      <c r="B33" s="305"/>
      <c r="C33" s="119"/>
      <c r="D33" s="119"/>
      <c r="E33" s="119"/>
      <c r="F33" s="119"/>
      <c r="G33" s="119"/>
      <c r="H33" s="119"/>
      <c r="I33" s="119"/>
      <c r="J33" s="119"/>
      <c r="K33" s="119"/>
      <c r="L33" s="119"/>
      <c r="M33" s="119"/>
      <c r="N33" s="119"/>
      <c r="O33" s="119"/>
      <c r="P33" s="119"/>
      <c r="Q33" s="119"/>
      <c r="R33" s="119"/>
      <c r="S33" s="119"/>
      <c r="T33" s="119"/>
      <c r="U33" s="119"/>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308"/>
      <c r="BY33" s="308"/>
      <c r="BZ33" s="308"/>
      <c r="CA33" s="308"/>
      <c r="CB33" s="308"/>
      <c r="CC33" s="308"/>
      <c r="CD33" s="308"/>
      <c r="CE33" s="308"/>
      <c r="CF33" s="308"/>
      <c r="CG33" s="308"/>
      <c r="CH33" s="308"/>
      <c r="CI33" s="308"/>
      <c r="CJ33" s="308"/>
      <c r="CK33" s="308"/>
      <c r="CL33" s="308"/>
      <c r="CM33" s="308"/>
      <c r="CN33" s="308"/>
      <c r="CO33" s="308"/>
      <c r="CP33" s="308"/>
      <c r="CQ33" s="308"/>
      <c r="CR33" s="308"/>
      <c r="CS33" s="308"/>
      <c r="CT33" s="308"/>
      <c r="CU33" s="308"/>
      <c r="CV33" s="308"/>
      <c r="CW33" s="308"/>
      <c r="CX33" s="308"/>
      <c r="CY33" s="308"/>
      <c r="CZ33" s="308"/>
      <c r="DA33" s="308"/>
      <c r="DB33" s="308"/>
      <c r="DC33" s="308"/>
      <c r="DD33" s="308"/>
      <c r="DE33" s="308"/>
      <c r="DF33" s="119"/>
    </row>
    <row r="34" spans="1:110" ht="15.75">
      <c r="A34" s="711"/>
      <c r="B34" s="774"/>
      <c r="C34" s="775"/>
      <c r="D34" s="306"/>
      <c r="E34" s="306"/>
      <c r="F34" s="306"/>
      <c r="G34" s="306"/>
      <c r="H34" s="306"/>
      <c r="I34" s="306"/>
      <c r="J34" s="306"/>
      <c r="K34" s="306"/>
      <c r="L34" s="306"/>
      <c r="M34" s="306"/>
      <c r="N34" s="306"/>
      <c r="O34" s="306"/>
      <c r="P34" s="306"/>
      <c r="Q34" s="306"/>
      <c r="R34" s="306"/>
      <c r="S34" s="306"/>
      <c r="T34" s="306"/>
      <c r="U34" s="306"/>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S34" s="308"/>
      <c r="BT34" s="308"/>
      <c r="BU34" s="308"/>
      <c r="BV34" s="308"/>
      <c r="BW34" s="308"/>
      <c r="BX34" s="308"/>
      <c r="BY34" s="308"/>
      <c r="BZ34" s="308"/>
      <c r="CA34" s="308"/>
      <c r="CB34" s="308"/>
      <c r="CC34" s="308"/>
      <c r="CD34" s="308"/>
      <c r="CE34" s="308"/>
      <c r="CF34" s="308"/>
      <c r="CG34" s="308"/>
      <c r="CH34" s="308"/>
      <c r="CI34" s="308"/>
      <c r="CJ34" s="308"/>
      <c r="CK34" s="308"/>
      <c r="CL34" s="308"/>
      <c r="CM34" s="308"/>
      <c r="CN34" s="308"/>
      <c r="CO34" s="308"/>
      <c r="CP34" s="308"/>
      <c r="CQ34" s="308"/>
      <c r="CR34" s="308"/>
      <c r="CS34" s="308"/>
      <c r="CT34" s="308"/>
      <c r="CU34" s="308"/>
      <c r="CV34" s="308"/>
      <c r="CW34" s="308"/>
      <c r="CX34" s="308"/>
      <c r="CY34" s="308"/>
      <c r="CZ34" s="308"/>
      <c r="DA34" s="308"/>
      <c r="DB34" s="308"/>
      <c r="DC34" s="308"/>
      <c r="DD34" s="308"/>
      <c r="DE34" s="308"/>
      <c r="DF34" s="119"/>
    </row>
    <row r="35" spans="1:110" ht="15.75">
      <c r="A35" s="711"/>
      <c r="B35" s="774"/>
      <c r="C35" s="775"/>
      <c r="D35" s="306"/>
      <c r="E35" s="306"/>
      <c r="F35" s="306"/>
      <c r="G35" s="306"/>
      <c r="H35" s="306"/>
      <c r="I35" s="306"/>
      <c r="J35" s="306"/>
      <c r="K35" s="306"/>
      <c r="L35" s="306"/>
      <c r="M35" s="306"/>
      <c r="N35" s="306"/>
      <c r="O35" s="306"/>
      <c r="P35" s="306"/>
      <c r="Q35" s="306"/>
      <c r="R35" s="306"/>
      <c r="S35" s="306"/>
      <c r="T35" s="306"/>
      <c r="U35" s="306"/>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8"/>
      <c r="BR35" s="308"/>
      <c r="BS35" s="308"/>
      <c r="BT35" s="308"/>
      <c r="BU35" s="308"/>
      <c r="BV35" s="308"/>
      <c r="BW35" s="308"/>
      <c r="BX35" s="308"/>
      <c r="BY35" s="308"/>
      <c r="BZ35" s="308"/>
      <c r="CA35" s="308"/>
      <c r="CB35" s="308"/>
      <c r="CC35" s="308"/>
      <c r="CD35" s="308"/>
      <c r="CE35" s="308"/>
      <c r="CF35" s="308"/>
      <c r="CG35" s="308"/>
      <c r="CH35" s="308"/>
      <c r="CI35" s="308"/>
      <c r="CJ35" s="308"/>
      <c r="CK35" s="308"/>
      <c r="CL35" s="308"/>
      <c r="CM35" s="308"/>
      <c r="CN35" s="308"/>
      <c r="CO35" s="308"/>
      <c r="CP35" s="308"/>
      <c r="CQ35" s="308"/>
      <c r="CR35" s="308"/>
      <c r="CS35" s="308"/>
      <c r="CT35" s="308"/>
      <c r="CU35" s="308"/>
      <c r="CV35" s="308"/>
      <c r="CW35" s="308"/>
      <c r="CX35" s="308"/>
      <c r="CY35" s="308"/>
      <c r="CZ35" s="308"/>
      <c r="DA35" s="308"/>
      <c r="DB35" s="308"/>
      <c r="DC35" s="308"/>
      <c r="DD35" s="308"/>
      <c r="DE35" s="308"/>
      <c r="DF35" s="119"/>
    </row>
    <row r="36" spans="1:110" ht="15.75">
      <c r="A36" s="119"/>
      <c r="B36" s="119"/>
      <c r="C36" s="119"/>
      <c r="D36" s="119"/>
      <c r="E36" s="119"/>
      <c r="F36" s="119"/>
      <c r="G36" s="119"/>
      <c r="H36" s="119"/>
      <c r="I36" s="119"/>
      <c r="J36" s="119"/>
      <c r="K36" s="119"/>
      <c r="L36" s="119"/>
      <c r="M36" s="119"/>
      <c r="N36" s="119"/>
      <c r="O36" s="119"/>
      <c r="P36" s="119"/>
      <c r="Q36" s="119"/>
      <c r="R36" s="119"/>
      <c r="S36" s="119"/>
      <c r="T36" s="119"/>
      <c r="U36" s="119"/>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8"/>
      <c r="BR36" s="308"/>
      <c r="BS36" s="308"/>
      <c r="BT36" s="308"/>
      <c r="BU36" s="308"/>
      <c r="BV36" s="308"/>
      <c r="BW36" s="308"/>
      <c r="BX36" s="308"/>
      <c r="BY36" s="308"/>
      <c r="BZ36" s="308"/>
      <c r="CA36" s="308"/>
      <c r="CB36" s="308"/>
      <c r="CC36" s="308"/>
      <c r="CD36" s="308"/>
      <c r="CE36" s="308"/>
      <c r="CF36" s="308"/>
      <c r="CG36" s="308"/>
      <c r="CH36" s="308"/>
      <c r="CI36" s="308"/>
      <c r="CJ36" s="308"/>
      <c r="CK36" s="308"/>
      <c r="CL36" s="308"/>
      <c r="CM36" s="308"/>
      <c r="CN36" s="308"/>
      <c r="CO36" s="308"/>
      <c r="CP36" s="308"/>
      <c r="CQ36" s="308"/>
      <c r="CR36" s="308"/>
      <c r="CS36" s="308"/>
      <c r="CT36" s="308"/>
      <c r="CU36" s="308"/>
      <c r="CV36" s="308"/>
      <c r="CW36" s="308"/>
      <c r="CX36" s="308"/>
      <c r="CY36" s="308"/>
      <c r="CZ36" s="308"/>
      <c r="DA36" s="308"/>
      <c r="DB36" s="308"/>
      <c r="DC36" s="308"/>
      <c r="DD36" s="308"/>
      <c r="DE36" s="308"/>
      <c r="DF36" s="119"/>
    </row>
    <row r="37" spans="1:110" ht="15.75">
      <c r="A37" s="119"/>
      <c r="B37" s="119"/>
      <c r="C37" s="119"/>
      <c r="D37" s="119"/>
      <c r="E37" s="119"/>
      <c r="F37" s="119"/>
      <c r="G37" s="119"/>
      <c r="H37" s="119"/>
      <c r="I37" s="119"/>
      <c r="J37" s="119"/>
      <c r="K37" s="119"/>
      <c r="L37" s="119"/>
      <c r="M37" s="119"/>
      <c r="N37" s="119"/>
      <c r="O37" s="119"/>
      <c r="P37" s="119"/>
      <c r="Q37" s="119"/>
      <c r="R37" s="119"/>
      <c r="S37" s="119"/>
      <c r="T37" s="119"/>
      <c r="U37" s="119"/>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08"/>
      <c r="CD37" s="308"/>
      <c r="CE37" s="308"/>
      <c r="CF37" s="308"/>
      <c r="CG37" s="308"/>
      <c r="CH37" s="308"/>
      <c r="CI37" s="308"/>
      <c r="CJ37" s="308"/>
      <c r="CK37" s="308"/>
      <c r="CL37" s="308"/>
      <c r="CM37" s="308"/>
      <c r="CN37" s="308"/>
      <c r="CO37" s="308"/>
      <c r="CP37" s="308"/>
      <c r="CQ37" s="308"/>
      <c r="CR37" s="308"/>
      <c r="CS37" s="308"/>
      <c r="CT37" s="308"/>
      <c r="CU37" s="308"/>
      <c r="CV37" s="308"/>
      <c r="CW37" s="308"/>
      <c r="CX37" s="308"/>
      <c r="CY37" s="308"/>
      <c r="CZ37" s="308"/>
      <c r="DA37" s="308"/>
      <c r="DB37" s="308"/>
      <c r="DC37" s="308"/>
      <c r="DD37" s="308"/>
      <c r="DE37" s="308"/>
      <c r="DF37" s="119"/>
    </row>
  </sheetData>
  <mergeCells count="163">
    <mergeCell ref="CZ7:CZ10"/>
    <mergeCell ref="DA7:DA10"/>
    <mergeCell ref="BT8:BT10"/>
    <mergeCell ref="BU8:BU10"/>
    <mergeCell ref="BV8:BV10"/>
    <mergeCell ref="BW8:BW10"/>
    <mergeCell ref="BX8:BX10"/>
    <mergeCell ref="BY8:BY10"/>
    <mergeCell ref="BZ8:BZ10"/>
    <mergeCell ref="CA8:CA10"/>
    <mergeCell ref="CB8:CB10"/>
    <mergeCell ref="CC8:CC10"/>
    <mergeCell ref="CM8:CP8"/>
    <mergeCell ref="CQ8:CT8"/>
    <mergeCell ref="CS9:CS10"/>
    <mergeCell ref="CT9:CT10"/>
    <mergeCell ref="CU9:CU10"/>
    <mergeCell ref="CV9:CV10"/>
    <mergeCell ref="CW9:CW10"/>
    <mergeCell ref="CX9:CX10"/>
    <mergeCell ref="CE9:CE10"/>
    <mergeCell ref="CF9:CF10"/>
    <mergeCell ref="CG9:CG10"/>
    <mergeCell ref="CH9:CH10"/>
    <mergeCell ref="CI9:CI10"/>
    <mergeCell ref="CJ9:CJ10"/>
    <mergeCell ref="CK9:CK10"/>
    <mergeCell ref="CL9:CL10"/>
    <mergeCell ref="CM9:CM10"/>
    <mergeCell ref="CN9:CN10"/>
    <mergeCell ref="CO9:CO10"/>
    <mergeCell ref="CP9:CP10"/>
    <mergeCell ref="CQ9:CQ10"/>
    <mergeCell ref="CR9:CR10"/>
    <mergeCell ref="N7:N10"/>
    <mergeCell ref="O7:O10"/>
    <mergeCell ref="L8:L10"/>
    <mergeCell ref="M8:M10"/>
    <mergeCell ref="A2:G2"/>
    <mergeCell ref="A3:G3"/>
    <mergeCell ref="A4:G4"/>
    <mergeCell ref="A6:A10"/>
    <mergeCell ref="B6:B10"/>
    <mergeCell ref="C6:C10"/>
    <mergeCell ref="D6:K6"/>
    <mergeCell ref="L6:Q6"/>
    <mergeCell ref="P7:P10"/>
    <mergeCell ref="Q7:Q10"/>
    <mergeCell ref="R7:R10"/>
    <mergeCell ref="S7:S10"/>
    <mergeCell ref="T7:T10"/>
    <mergeCell ref="U7:U10"/>
    <mergeCell ref="V7:V10"/>
    <mergeCell ref="W7:W10"/>
    <mergeCell ref="X8:X10"/>
    <mergeCell ref="Y8:Y10"/>
    <mergeCell ref="Z8:Z10"/>
    <mergeCell ref="A34:C34"/>
    <mergeCell ref="A35:C35"/>
    <mergeCell ref="F8:F10"/>
    <mergeCell ref="G8:K8"/>
    <mergeCell ref="G9:G10"/>
    <mergeCell ref="H9:H10"/>
    <mergeCell ref="I9:I10"/>
    <mergeCell ref="J9:J10"/>
    <mergeCell ref="K9:K10"/>
    <mergeCell ref="AA8:AA10"/>
    <mergeCell ref="AB8:AB10"/>
    <mergeCell ref="AC8:AC10"/>
    <mergeCell ref="BO7:BO10"/>
    <mergeCell ref="BP8:BP10"/>
    <mergeCell ref="BC9:BC10"/>
    <mergeCell ref="BD9:BD10"/>
    <mergeCell ref="BE9:BE10"/>
    <mergeCell ref="BF9:BF10"/>
    <mergeCell ref="AR7:AY7"/>
    <mergeCell ref="AZ7:BG7"/>
    <mergeCell ref="BH7:BK7"/>
    <mergeCell ref="BL7:BN7"/>
    <mergeCell ref="BP7:BR7"/>
    <mergeCell ref="AY9:AY10"/>
    <mergeCell ref="AZ9:AZ10"/>
    <mergeCell ref="BQ8:BQ10"/>
    <mergeCell ref="BR8:BR10"/>
    <mergeCell ref="AR9:AR10"/>
    <mergeCell ref="AS9:AS10"/>
    <mergeCell ref="BA9:BA10"/>
    <mergeCell ref="BB9:BB10"/>
    <mergeCell ref="AT9:AT10"/>
    <mergeCell ref="AU9:AU10"/>
    <mergeCell ref="AV9:AV10"/>
    <mergeCell ref="AW9:AW10"/>
    <mergeCell ref="AX9:AX10"/>
    <mergeCell ref="BN8:BN10"/>
    <mergeCell ref="BG9:BG10"/>
    <mergeCell ref="AR8:AU8"/>
    <mergeCell ref="AV8:AY8"/>
    <mergeCell ref="AZ8:BC8"/>
    <mergeCell ref="BD8:BG8"/>
    <mergeCell ref="BH8:BH10"/>
    <mergeCell ref="BI8:BI10"/>
    <mergeCell ref="BJ8:BJ10"/>
    <mergeCell ref="BK8:BK10"/>
    <mergeCell ref="BL8:BL10"/>
    <mergeCell ref="BM8:BM10"/>
    <mergeCell ref="AJ7:AM7"/>
    <mergeCell ref="AN7:AQ7"/>
    <mergeCell ref="DB7:DB10"/>
    <mergeCell ref="DC7:DC10"/>
    <mergeCell ref="CM6:CT6"/>
    <mergeCell ref="CU6:CX6"/>
    <mergeCell ref="CY6:CZ6"/>
    <mergeCell ref="DA6:DE6"/>
    <mergeCell ref="BW6:BZ6"/>
    <mergeCell ref="CA6:CD6"/>
    <mergeCell ref="CE6:CL6"/>
    <mergeCell ref="BT6:BV6"/>
    <mergeCell ref="BP6:BR6"/>
    <mergeCell ref="CE7:CL7"/>
    <mergeCell ref="CE8:CH8"/>
    <mergeCell ref="CI8:CL8"/>
    <mergeCell ref="BT7:BV7"/>
    <mergeCell ref="BW7:BZ7"/>
    <mergeCell ref="CA7:CD7"/>
    <mergeCell ref="CM7:CT7"/>
    <mergeCell ref="CU7:CX7"/>
    <mergeCell ref="CY7:CY10"/>
    <mergeCell ref="CD8:CD10"/>
    <mergeCell ref="BS7:BS10"/>
    <mergeCell ref="DD7:DD10"/>
    <mergeCell ref="DE7:DE10"/>
    <mergeCell ref="CU8:CX8"/>
    <mergeCell ref="D8:D10"/>
    <mergeCell ref="E8:E10"/>
    <mergeCell ref="AD8:AD10"/>
    <mergeCell ref="AE8:AE10"/>
    <mergeCell ref="AF8:AF10"/>
    <mergeCell ref="AG8:AG10"/>
    <mergeCell ref="AH8:AH10"/>
    <mergeCell ref="AI8:AI10"/>
    <mergeCell ref="AJ8:AJ10"/>
    <mergeCell ref="AK8:AK10"/>
    <mergeCell ref="AL8:AL10"/>
    <mergeCell ref="AM8:AM10"/>
    <mergeCell ref="AN8:AN10"/>
    <mergeCell ref="AO8:AO10"/>
    <mergeCell ref="AP8:AP10"/>
    <mergeCell ref="AQ8:AQ10"/>
    <mergeCell ref="D7:K7"/>
    <mergeCell ref="L7:M7"/>
    <mergeCell ref="X7:AA7"/>
    <mergeCell ref="AB7:AE7"/>
    <mergeCell ref="AF7:AI7"/>
    <mergeCell ref="BL6:BN6"/>
    <mergeCell ref="AF6:AI6"/>
    <mergeCell ref="AJ6:AM6"/>
    <mergeCell ref="R6:W6"/>
    <mergeCell ref="X6:AA6"/>
    <mergeCell ref="AB6:AE6"/>
    <mergeCell ref="AN6:AQ6"/>
    <mergeCell ref="AR6:AY6"/>
    <mergeCell ref="AZ6:BG6"/>
    <mergeCell ref="BH6:BK6"/>
  </mergeCells>
  <conditionalFormatting sqref="B13">
    <cfRule type="containsBlanks" dxfId="21" priority="2">
      <formula>LEN(TRIM(B13))=0</formula>
    </cfRule>
  </conditionalFormatting>
  <conditionalFormatting sqref="A13 C13">
    <cfRule type="containsBlanks" dxfId="20" priority="1">
      <formula>LEN(TRIM(A13))=0</formula>
    </cfRule>
  </conditionalFormatting>
  <dataValidations count="2">
    <dataValidation type="list" allowBlank="1" showErrorMessage="1" sqref="B13:B29" xr:uid="{00000000-0002-0000-0200-000000000000}">
      <formula1>"AFAB,APECO,BCDA,BOI,CDC,CEZA,JHMC,PEZA,PHIVIDEC,PPMC,RBOI,SBMA,TIEZA,ZCSEZA,Not Registered"</formula1>
    </dataValidation>
    <dataValidation type="list" allowBlank="1" showErrorMessage="1" sqref="R13:V29" xr:uid="{00000000-0002-0000-0200-000001000000}">
      <formula1>"Y,N"</formula1>
    </dataValidation>
  </dataValidations>
  <hyperlinks>
    <hyperlink ref="D6" location="Google_Sheet_Link_1582922301" display="Financial position (in PHP absolute amounts)" xr:uid="{00000000-0004-0000-0200-000000000000}"/>
    <hyperlink ref="L6" location="Google_Sheet_Link_1582922301" display="Financial position (in PHP absolute amounts)" xr:uid="{00000000-0004-0000-0200-000001000000}"/>
    <hyperlink ref="R6" location="Google_Sheet_Link_906953993" display="Applicable  tax regime for the current period" xr:uid="{00000000-0004-0000-0200-000002000000}"/>
    <hyperlink ref="X6" location="Google_Sheet_Link_714397398" display="Income tax computation (in PHP absolute amounts)" xr:uid="{00000000-0004-0000-0200-000003000000}"/>
    <hyperlink ref="AB6" location="Google_Sheet_Link_714397398" display="Income tax computation (in PHP absolute amounts)" xr:uid="{00000000-0004-0000-0200-000004000000}"/>
    <hyperlink ref="AF6" location="Google_Sheet_Link_714397398" display="Income tax computation (in PHP absolute amounts)" xr:uid="{00000000-0004-0000-0200-000005000000}"/>
    <hyperlink ref="AJ6" location="Google_Sheet_Link_714397398" display="Income tax computation (in PHP absolute amounts)" xr:uid="{00000000-0004-0000-0200-000006000000}"/>
    <hyperlink ref="AN6" location="Google_Sheet_Link_714397398" display="Income tax computation (in PHP absolute amounts)" xr:uid="{00000000-0004-0000-0200-000007000000}"/>
    <hyperlink ref="AR6" location="Google_Sheet_Link_714397398" display="Income tax computation (in PHP absolute amounts)" xr:uid="{00000000-0004-0000-0200-000008000000}"/>
    <hyperlink ref="AZ6" location="Google_Sheet_Link_714397398" display="Income tax computation (in PHP absolute amounts)" xr:uid="{00000000-0004-0000-0200-000009000000}"/>
    <hyperlink ref="BH6" location="Google_Sheet_Link_714397398" display="Income tax computation (in PHP absolute amounts)" xr:uid="{00000000-0004-0000-0200-00000A000000}"/>
    <hyperlink ref="BL6" location="Google_Sheet_Link_714397398" display="Income tax computation (in PHP absolute amounts)" xr:uid="{00000000-0004-0000-0200-00000B000000}"/>
    <hyperlink ref="BP6" location="Google_Sheet_Link_714397398" display="Income tax computation (in PHP absolute amounts)" xr:uid="{00000000-0004-0000-0200-00000C000000}"/>
    <hyperlink ref="BT6" location="Google_Sheet_Link_714397398" display="Income tax computation (in PHP absolute amounts)" xr:uid="{00000000-0004-0000-0200-00000D000000}"/>
    <hyperlink ref="BW6" location="Google_Sheet_Link_714397398" display="Income tax computation (in PHP absolute amounts)" xr:uid="{00000000-0004-0000-0200-00000E000000}"/>
    <hyperlink ref="CA6" location="Google_Sheet_Link_714397398" display="Income tax computation (in PHP absolute amounts)" xr:uid="{00000000-0004-0000-0200-00000F000000}"/>
    <hyperlink ref="CE6" location="Google_Sheet_Link_714397398" display="Income tax computation (in PHP absolute amounts)" xr:uid="{00000000-0004-0000-0200-000010000000}"/>
    <hyperlink ref="CM6" location="Google_Sheet_Link_714397398" display="Income tax computation (in PHP absolute amounts)" xr:uid="{00000000-0004-0000-0200-000011000000}"/>
    <hyperlink ref="CU6" location="Google_Sheet_Link_714397398" display="Income tax computation (in PHP absolute amounts)" xr:uid="{00000000-0004-0000-0200-000012000000}"/>
    <hyperlink ref="CY6" location="Google_Sheet_Link_265709322" display="Exclusions from the income tax base_x000a_(in PHP absolute amounts)" xr:uid="{00000000-0004-0000-0200-000013000000}"/>
    <hyperlink ref="DA6" location="Google_Sheet_Link_2103264478" display="Financial Information (in PHP absolute amounts)" xr:uid="{00000000-0004-0000-0200-000014000000}"/>
    <hyperlink ref="W7" location="Google_Sheet_Link_1280253353" display="Grant under laws" xr:uid="{00000000-0004-0000-0200-000015000000}"/>
  </hyperlinks>
  <pageMargins left="0.42" right="0.42" top="0.5" bottom="0.47" header="0" footer="0"/>
  <pageSetup paperSize="9" orientation="landscape"/>
  <ignoredErrors>
    <ignoredError sqref="BK14:BK2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C37"/>
  <sheetViews>
    <sheetView workbookViewId="0">
      <selection activeCell="D14" sqref="D14"/>
    </sheetView>
  </sheetViews>
  <sheetFormatPr defaultColWidth="0" defaultRowHeight="15" customHeight="1" zeroHeight="1" outlineLevelRow="1" outlineLevelCol="1"/>
  <cols>
    <col min="1" max="16" width="15.75" style="32" customWidth="1"/>
    <col min="17" max="28" width="15.75" style="32" hidden="1" customWidth="1" outlineLevel="1"/>
    <col min="29" max="29" width="2.25" style="32" customWidth="1" collapsed="1"/>
    <col min="30" max="16384" width="11.25" style="32" hidden="1"/>
  </cols>
  <sheetData>
    <row r="1" spans="1:29" ht="15.75">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row>
    <row r="2" spans="1:29" ht="15.75">
      <c r="A2" s="714" t="s">
        <v>515</v>
      </c>
      <c r="B2" s="767"/>
      <c r="C2" s="767"/>
      <c r="D2" s="767"/>
      <c r="E2" s="767"/>
      <c r="F2" s="767"/>
      <c r="G2" s="119"/>
      <c r="H2" s="119"/>
      <c r="I2" s="119"/>
      <c r="J2" s="119"/>
      <c r="K2" s="119"/>
      <c r="L2" s="119"/>
      <c r="M2" s="119"/>
      <c r="N2" s="119"/>
      <c r="O2" s="119"/>
      <c r="P2" s="119"/>
      <c r="Q2" s="119"/>
      <c r="R2" s="119"/>
      <c r="S2" s="119"/>
      <c r="T2" s="119"/>
      <c r="U2" s="119"/>
      <c r="V2" s="119"/>
      <c r="W2" s="119"/>
      <c r="X2" s="119"/>
      <c r="Y2" s="119"/>
      <c r="Z2" s="119"/>
      <c r="AA2" s="119"/>
      <c r="AB2" s="119"/>
      <c r="AC2" s="119"/>
    </row>
    <row r="3" spans="1:29" ht="15.75">
      <c r="A3" s="714" t="s">
        <v>1</v>
      </c>
      <c r="B3" s="767"/>
      <c r="C3" s="767"/>
      <c r="D3" s="767"/>
      <c r="E3" s="767"/>
      <c r="F3" s="767"/>
      <c r="G3" s="303"/>
      <c r="H3" s="303"/>
      <c r="I3" s="303"/>
      <c r="J3" s="303"/>
      <c r="K3" s="303"/>
      <c r="L3" s="303"/>
      <c r="M3" s="303"/>
      <c r="N3" s="303"/>
      <c r="O3" s="303"/>
      <c r="P3" s="303"/>
      <c r="Q3" s="303"/>
      <c r="R3" s="303"/>
      <c r="S3" s="303"/>
      <c r="T3" s="303"/>
      <c r="U3" s="303"/>
      <c r="V3" s="303"/>
      <c r="W3" s="303"/>
      <c r="X3" s="303"/>
      <c r="Y3" s="303"/>
      <c r="Z3" s="303"/>
      <c r="AA3" s="303"/>
      <c r="AB3" s="303"/>
      <c r="AC3" s="119"/>
    </row>
    <row r="4" spans="1:29" ht="15.75">
      <c r="A4" s="714" t="s">
        <v>516</v>
      </c>
      <c r="B4" s="767"/>
      <c r="C4" s="767"/>
      <c r="D4" s="767"/>
      <c r="E4" s="767"/>
      <c r="F4" s="767"/>
      <c r="G4" s="303"/>
      <c r="H4" s="303"/>
      <c r="I4" s="303"/>
      <c r="J4" s="303"/>
      <c r="K4" s="303"/>
      <c r="L4" s="303"/>
      <c r="M4" s="303"/>
      <c r="N4" s="303"/>
      <c r="O4" s="303"/>
      <c r="P4" s="303"/>
      <c r="Q4" s="303"/>
      <c r="R4" s="303"/>
      <c r="S4" s="303"/>
      <c r="T4" s="303"/>
      <c r="U4" s="303"/>
      <c r="V4" s="303"/>
      <c r="W4" s="303"/>
      <c r="X4" s="303"/>
      <c r="Y4" s="303"/>
      <c r="Z4" s="303"/>
      <c r="AA4" s="303"/>
      <c r="AB4" s="303"/>
      <c r="AC4" s="119"/>
    </row>
    <row r="5" spans="1:29" ht="15.75">
      <c r="A5" s="304"/>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row>
    <row r="6" spans="1:29" ht="15.75">
      <c r="A6" s="715" t="s">
        <v>8</v>
      </c>
      <c r="B6" s="716" t="s">
        <v>9</v>
      </c>
      <c r="C6" s="721" t="s">
        <v>21</v>
      </c>
      <c r="D6" s="624" t="s">
        <v>178</v>
      </c>
      <c r="E6" s="725" t="s">
        <v>517</v>
      </c>
      <c r="F6" s="780"/>
      <c r="G6" s="780"/>
      <c r="H6" s="780"/>
      <c r="I6" s="780"/>
      <c r="J6" s="726" t="s">
        <v>517</v>
      </c>
      <c r="K6" s="780"/>
      <c r="L6" s="780"/>
      <c r="M6" s="780"/>
      <c r="N6" s="780"/>
      <c r="O6" s="780"/>
      <c r="P6" s="782"/>
      <c r="Q6" s="723" t="s">
        <v>185</v>
      </c>
      <c r="R6" s="727" t="s">
        <v>518</v>
      </c>
      <c r="S6" s="806"/>
      <c r="T6" s="806"/>
      <c r="U6" s="806"/>
      <c r="V6" s="806"/>
      <c r="W6" s="806"/>
      <c r="X6" s="806"/>
      <c r="Y6" s="806"/>
      <c r="Z6" s="806"/>
      <c r="AA6" s="806"/>
      <c r="AB6" s="807"/>
      <c r="AC6" s="119"/>
    </row>
    <row r="7" spans="1:29" ht="15.75">
      <c r="A7" s="801"/>
      <c r="B7" s="786"/>
      <c r="C7" s="786"/>
      <c r="D7" s="786"/>
      <c r="E7" s="620" t="s">
        <v>519</v>
      </c>
      <c r="F7" s="620" t="s">
        <v>520</v>
      </c>
      <c r="G7" s="620" t="s">
        <v>521</v>
      </c>
      <c r="H7" s="620" t="s">
        <v>522</v>
      </c>
      <c r="I7" s="620" t="s">
        <v>523</v>
      </c>
      <c r="J7" s="620" t="s">
        <v>524</v>
      </c>
      <c r="K7" s="620" t="s">
        <v>525</v>
      </c>
      <c r="L7" s="620" t="s">
        <v>526</v>
      </c>
      <c r="M7" s="620" t="s">
        <v>527</v>
      </c>
      <c r="N7" s="620" t="s">
        <v>528</v>
      </c>
      <c r="O7" s="620" t="s">
        <v>529</v>
      </c>
      <c r="P7" s="728" t="s">
        <v>530</v>
      </c>
      <c r="Q7" s="808"/>
      <c r="R7" s="722" t="s">
        <v>531</v>
      </c>
      <c r="S7" s="722" t="s">
        <v>532</v>
      </c>
      <c r="T7" s="722" t="s">
        <v>533</v>
      </c>
      <c r="U7" s="722" t="s">
        <v>534</v>
      </c>
      <c r="V7" s="722" t="s">
        <v>535</v>
      </c>
      <c r="W7" s="722" t="s">
        <v>536</v>
      </c>
      <c r="X7" s="722" t="s">
        <v>537</v>
      </c>
      <c r="Y7" s="722" t="s">
        <v>538</v>
      </c>
      <c r="Z7" s="722" t="s">
        <v>539</v>
      </c>
      <c r="AA7" s="722" t="s">
        <v>540</v>
      </c>
      <c r="AB7" s="724" t="s">
        <v>541</v>
      </c>
      <c r="AC7" s="119"/>
    </row>
    <row r="8" spans="1:29" ht="15.75" customHeight="1">
      <c r="A8" s="801"/>
      <c r="B8" s="786"/>
      <c r="C8" s="786"/>
      <c r="D8" s="786"/>
      <c r="E8" s="786"/>
      <c r="F8" s="786"/>
      <c r="G8" s="786"/>
      <c r="H8" s="786"/>
      <c r="I8" s="786"/>
      <c r="J8" s="786"/>
      <c r="K8" s="786"/>
      <c r="L8" s="786"/>
      <c r="M8" s="786"/>
      <c r="N8" s="786"/>
      <c r="O8" s="786"/>
      <c r="P8" s="790"/>
      <c r="Q8" s="808"/>
      <c r="R8" s="784"/>
      <c r="S8" s="784"/>
      <c r="T8" s="784"/>
      <c r="U8" s="784"/>
      <c r="V8" s="784"/>
      <c r="W8" s="784"/>
      <c r="X8" s="784"/>
      <c r="Y8" s="784"/>
      <c r="Z8" s="784"/>
      <c r="AA8" s="784"/>
      <c r="AB8" s="809"/>
      <c r="AC8" s="119"/>
    </row>
    <row r="9" spans="1:29" ht="64.5" customHeight="1">
      <c r="A9" s="801"/>
      <c r="B9" s="786"/>
      <c r="C9" s="786"/>
      <c r="D9" s="786"/>
      <c r="E9" s="786"/>
      <c r="F9" s="786"/>
      <c r="G9" s="786"/>
      <c r="H9" s="786"/>
      <c r="I9" s="786"/>
      <c r="J9" s="786"/>
      <c r="K9" s="786"/>
      <c r="L9" s="786"/>
      <c r="M9" s="786"/>
      <c r="N9" s="786"/>
      <c r="O9" s="786"/>
      <c r="P9" s="790"/>
      <c r="Q9" s="808"/>
      <c r="R9" s="784"/>
      <c r="S9" s="784"/>
      <c r="T9" s="784"/>
      <c r="U9" s="784"/>
      <c r="V9" s="784"/>
      <c r="W9" s="784"/>
      <c r="X9" s="784"/>
      <c r="Y9" s="784"/>
      <c r="Z9" s="784"/>
      <c r="AA9" s="784"/>
      <c r="AB9" s="809"/>
      <c r="AC9" s="119"/>
    </row>
    <row r="10" spans="1:29" ht="64.5" customHeight="1">
      <c r="A10" s="804"/>
      <c r="B10" s="793"/>
      <c r="C10" s="786"/>
      <c r="D10" s="793"/>
      <c r="E10" s="786"/>
      <c r="F10" s="786"/>
      <c r="G10" s="786"/>
      <c r="H10" s="786"/>
      <c r="I10" s="786"/>
      <c r="J10" s="786"/>
      <c r="K10" s="786"/>
      <c r="L10" s="786"/>
      <c r="M10" s="786"/>
      <c r="N10" s="786"/>
      <c r="O10" s="786"/>
      <c r="P10" s="790"/>
      <c r="Q10" s="808"/>
      <c r="R10" s="784"/>
      <c r="S10" s="784"/>
      <c r="T10" s="784"/>
      <c r="U10" s="784"/>
      <c r="V10" s="784"/>
      <c r="W10" s="784"/>
      <c r="X10" s="784"/>
      <c r="Y10" s="784"/>
      <c r="Z10" s="784"/>
      <c r="AA10" s="784"/>
      <c r="AB10" s="809"/>
      <c r="AC10" s="119"/>
    </row>
    <row r="11" spans="1:29" ht="15.75">
      <c r="A11" s="225" t="s">
        <v>43</v>
      </c>
      <c r="B11" s="34"/>
      <c r="C11" s="35"/>
      <c r="D11" s="34" t="s">
        <v>47</v>
      </c>
      <c r="E11" s="35"/>
      <c r="F11" s="35"/>
      <c r="G11" s="35"/>
      <c r="H11" s="35"/>
      <c r="I11" s="35"/>
      <c r="J11" s="35"/>
      <c r="K11" s="35"/>
      <c r="L11" s="35"/>
      <c r="M11" s="35"/>
      <c r="N11" s="35"/>
      <c r="O11" s="35"/>
      <c r="P11" s="226" t="str">
        <f>CONCATENATE("SUM (",
IF(MID(E12,3,1)=")",MID(E12,2,1),MID(E12,2,2)),":",
IF(MID(O12,3,1)=")",MID(O12,2,1),MID(O12,2,2)),")"
)</f>
        <v>SUM (E:O)</v>
      </c>
      <c r="Q11" s="309" t="str">
        <f>D11</f>
        <v>Y/N</v>
      </c>
      <c r="R11" s="35">
        <f>E11</f>
        <v>0</v>
      </c>
      <c r="S11" s="35">
        <f>E11</f>
        <v>0</v>
      </c>
      <c r="T11" s="35">
        <f>E11</f>
        <v>0</v>
      </c>
      <c r="U11" s="35">
        <f>E11</f>
        <v>0</v>
      </c>
      <c r="V11" s="35">
        <f>E11</f>
        <v>0</v>
      </c>
      <c r="W11" s="35">
        <f>E11</f>
        <v>0</v>
      </c>
      <c r="X11" s="35">
        <f>E11</f>
        <v>0</v>
      </c>
      <c r="Y11" s="35">
        <f>E11</f>
        <v>0</v>
      </c>
      <c r="Z11" s="35">
        <f>E11</f>
        <v>0</v>
      </c>
      <c r="AA11" s="35">
        <f>E11</f>
        <v>0</v>
      </c>
      <c r="AB11" s="49" t="str">
        <f>CONCATENATE("SUM (",
IF(MID(R12,3,1)=")",MID(R12,2,1),MID(R12,2,2)),":",
IF(MID(AA12,3,1)=")",MID(AA12,2,1),MID(AA12,2,2)),")"
)</f>
        <v>SUM (R:AA)</v>
      </c>
      <c r="AC11" s="119"/>
    </row>
    <row r="12" spans="1:29" ht="15.75">
      <c r="A12" s="227" t="str">
        <f t="shared" ref="A12:AB12" si="0">CONCATENATE("(",MID(ADDRESS(ROW(),COLUMN()),2,SEARCH("$",ADDRESS(ROW(),COLUMN()),2)-2),")")</f>
        <v>(A)</v>
      </c>
      <c r="B12" s="38" t="str">
        <f t="shared" si="0"/>
        <v>(B)</v>
      </c>
      <c r="C12" s="39" t="str">
        <f t="shared" si="0"/>
        <v>(C)</v>
      </c>
      <c r="D12" s="38" t="str">
        <f t="shared" si="0"/>
        <v>(D)</v>
      </c>
      <c r="E12" s="39" t="str">
        <f t="shared" si="0"/>
        <v>(E)</v>
      </c>
      <c r="F12" s="39" t="str">
        <f t="shared" si="0"/>
        <v>(F)</v>
      </c>
      <c r="G12" s="39" t="str">
        <f t="shared" si="0"/>
        <v>(G)</v>
      </c>
      <c r="H12" s="39" t="str">
        <f t="shared" si="0"/>
        <v>(H)</v>
      </c>
      <c r="I12" s="39" t="str">
        <f t="shared" si="0"/>
        <v>(I)</v>
      </c>
      <c r="J12" s="39" t="str">
        <f t="shared" si="0"/>
        <v>(J)</v>
      </c>
      <c r="K12" s="39" t="str">
        <f t="shared" si="0"/>
        <v>(K)</v>
      </c>
      <c r="L12" s="39" t="str">
        <f t="shared" si="0"/>
        <v>(L)</v>
      </c>
      <c r="M12" s="39" t="str">
        <f t="shared" si="0"/>
        <v>(M)</v>
      </c>
      <c r="N12" s="39" t="str">
        <f t="shared" si="0"/>
        <v>(N)</v>
      </c>
      <c r="O12" s="39" t="str">
        <f t="shared" si="0"/>
        <v>(O)</v>
      </c>
      <c r="P12" s="228" t="str">
        <f t="shared" si="0"/>
        <v>(P)</v>
      </c>
      <c r="Q12" s="50" t="str">
        <f t="shared" si="0"/>
        <v>(Q)</v>
      </c>
      <c r="R12" s="39" t="str">
        <f t="shared" si="0"/>
        <v>(R)</v>
      </c>
      <c r="S12" s="39" t="str">
        <f t="shared" si="0"/>
        <v>(S)</v>
      </c>
      <c r="T12" s="39" t="str">
        <f t="shared" si="0"/>
        <v>(T)</v>
      </c>
      <c r="U12" s="39" t="str">
        <f t="shared" si="0"/>
        <v>(U)</v>
      </c>
      <c r="V12" s="39" t="str">
        <f t="shared" si="0"/>
        <v>(V)</v>
      </c>
      <c r="W12" s="39" t="str">
        <f t="shared" si="0"/>
        <v>(W)</v>
      </c>
      <c r="X12" s="39" t="str">
        <f t="shared" si="0"/>
        <v>(X)</v>
      </c>
      <c r="Y12" s="39" t="str">
        <f t="shared" si="0"/>
        <v>(Y)</v>
      </c>
      <c r="Z12" s="39" t="str">
        <f t="shared" si="0"/>
        <v>(Z)</v>
      </c>
      <c r="AA12" s="39" t="str">
        <f t="shared" si="0"/>
        <v>(AA)</v>
      </c>
      <c r="AB12" s="51" t="str">
        <f t="shared" si="0"/>
        <v>(AB)</v>
      </c>
      <c r="AC12" s="119"/>
    </row>
    <row r="13" spans="1:29" ht="15.75" outlineLevel="1">
      <c r="A13" s="412">
        <v>0</v>
      </c>
      <c r="B13" s="500" t="s">
        <v>52</v>
      </c>
      <c r="C13" s="414" t="s">
        <v>53</v>
      </c>
      <c r="D13" s="431" t="s">
        <v>57</v>
      </c>
      <c r="E13" s="501">
        <v>2000000</v>
      </c>
      <c r="F13" s="501">
        <v>0</v>
      </c>
      <c r="G13" s="501">
        <v>0</v>
      </c>
      <c r="H13" s="501">
        <v>0</v>
      </c>
      <c r="I13" s="501">
        <v>5000000</v>
      </c>
      <c r="J13" s="501">
        <v>0</v>
      </c>
      <c r="K13" s="501">
        <v>1000000</v>
      </c>
      <c r="L13" s="501">
        <v>0</v>
      </c>
      <c r="M13" s="501">
        <v>2000000</v>
      </c>
      <c r="N13" s="501">
        <v>0</v>
      </c>
      <c r="O13" s="501">
        <v>0</v>
      </c>
      <c r="P13" s="502">
        <v>0</v>
      </c>
      <c r="Q13" s="310"/>
      <c r="R13" s="54"/>
      <c r="S13" s="54"/>
      <c r="T13" s="54"/>
      <c r="U13" s="54"/>
      <c r="V13" s="54"/>
      <c r="W13" s="54"/>
      <c r="X13" s="54"/>
      <c r="Y13" s="54"/>
      <c r="Z13" s="54"/>
      <c r="AA13" s="54"/>
      <c r="AB13" s="55" t="s">
        <v>514</v>
      </c>
      <c r="AC13" s="119"/>
    </row>
    <row r="14" spans="1:29" ht="64.5">
      <c r="A14" s="181">
        <v>0</v>
      </c>
      <c r="B14" s="182" t="s">
        <v>52</v>
      </c>
      <c r="C14" s="183" t="s">
        <v>53</v>
      </c>
      <c r="D14" s="199" t="s">
        <v>57</v>
      </c>
      <c r="E14" s="503">
        <v>2000000</v>
      </c>
      <c r="F14" s="503">
        <v>0</v>
      </c>
      <c r="G14" s="503">
        <v>0</v>
      </c>
      <c r="H14" s="503">
        <v>0</v>
      </c>
      <c r="I14" s="503">
        <v>5000000</v>
      </c>
      <c r="J14" s="503">
        <v>0</v>
      </c>
      <c r="K14" s="503">
        <v>1000000</v>
      </c>
      <c r="L14" s="503">
        <v>0</v>
      </c>
      <c r="M14" s="503">
        <v>2000000</v>
      </c>
      <c r="N14" s="503">
        <v>0</v>
      </c>
      <c r="O14" s="503">
        <v>0</v>
      </c>
      <c r="P14" s="504">
        <v>0</v>
      </c>
      <c r="Q14" s="311"/>
      <c r="R14" s="94"/>
      <c r="S14" s="94"/>
      <c r="T14" s="94"/>
      <c r="U14" s="94"/>
      <c r="V14" s="94"/>
      <c r="W14" s="94"/>
      <c r="X14" s="94"/>
      <c r="Y14" s="94"/>
      <c r="Z14" s="94"/>
      <c r="AA14" s="94"/>
      <c r="AB14" s="312" t="str">
        <f t="shared" ref="AB14:AB29" si="1">IFERROR(IF(AND(R14="",S14="",T14="",U14="",V14="",W14="",X14="",Y14="",Z14="",AA14=""),"",SUM(R14:AA14)),"")</f>
        <v/>
      </c>
      <c r="AC14" s="119"/>
    </row>
    <row r="15" spans="1:29" ht="15.75">
      <c r="A15" s="420"/>
      <c r="B15" s="182"/>
      <c r="C15" s="421"/>
      <c r="D15" s="199"/>
      <c r="E15" s="503"/>
      <c r="F15" s="503"/>
      <c r="G15" s="503"/>
      <c r="H15" s="503"/>
      <c r="I15" s="503"/>
      <c r="J15" s="503"/>
      <c r="K15" s="503"/>
      <c r="L15" s="503"/>
      <c r="M15" s="503"/>
      <c r="N15" s="503"/>
      <c r="O15" s="503"/>
      <c r="P15" s="504"/>
      <c r="Q15" s="311"/>
      <c r="R15" s="94"/>
      <c r="S15" s="94"/>
      <c r="T15" s="94"/>
      <c r="U15" s="94"/>
      <c r="V15" s="94"/>
      <c r="W15" s="94"/>
      <c r="X15" s="94"/>
      <c r="Y15" s="94"/>
      <c r="Z15" s="94"/>
      <c r="AA15" s="94"/>
      <c r="AB15" s="312" t="str">
        <f t="shared" si="1"/>
        <v/>
      </c>
      <c r="AC15" s="119"/>
    </row>
    <row r="16" spans="1:29" ht="15.75">
      <c r="A16" s="420"/>
      <c r="B16" s="182"/>
      <c r="C16" s="421"/>
      <c r="D16" s="199"/>
      <c r="E16" s="503"/>
      <c r="F16" s="503"/>
      <c r="G16" s="503"/>
      <c r="H16" s="503"/>
      <c r="I16" s="503"/>
      <c r="J16" s="503"/>
      <c r="K16" s="503"/>
      <c r="L16" s="503"/>
      <c r="M16" s="503"/>
      <c r="N16" s="503"/>
      <c r="O16" s="503"/>
      <c r="P16" s="504"/>
      <c r="Q16" s="311"/>
      <c r="R16" s="94"/>
      <c r="S16" s="94"/>
      <c r="T16" s="94"/>
      <c r="U16" s="94"/>
      <c r="V16" s="94"/>
      <c r="W16" s="94"/>
      <c r="X16" s="94"/>
      <c r="Y16" s="94"/>
      <c r="Z16" s="94"/>
      <c r="AA16" s="94"/>
      <c r="AB16" s="312" t="str">
        <f t="shared" si="1"/>
        <v/>
      </c>
      <c r="AC16" s="119"/>
    </row>
    <row r="17" spans="1:29" ht="15.75">
      <c r="A17" s="420"/>
      <c r="B17" s="182"/>
      <c r="C17" s="421"/>
      <c r="D17" s="199"/>
      <c r="E17" s="503"/>
      <c r="F17" s="503"/>
      <c r="G17" s="503"/>
      <c r="H17" s="503"/>
      <c r="I17" s="503"/>
      <c r="J17" s="503"/>
      <c r="K17" s="503"/>
      <c r="L17" s="503"/>
      <c r="M17" s="503"/>
      <c r="N17" s="503"/>
      <c r="O17" s="503"/>
      <c r="P17" s="504"/>
      <c r="Q17" s="311"/>
      <c r="R17" s="94"/>
      <c r="S17" s="94"/>
      <c r="T17" s="94"/>
      <c r="U17" s="94"/>
      <c r="V17" s="94"/>
      <c r="W17" s="94"/>
      <c r="X17" s="94"/>
      <c r="Y17" s="94"/>
      <c r="Z17" s="94"/>
      <c r="AA17" s="94"/>
      <c r="AB17" s="312" t="str">
        <f t="shared" si="1"/>
        <v/>
      </c>
      <c r="AC17" s="119"/>
    </row>
    <row r="18" spans="1:29" ht="15.75">
      <c r="A18" s="420"/>
      <c r="B18" s="182"/>
      <c r="C18" s="421"/>
      <c r="D18" s="199"/>
      <c r="E18" s="503"/>
      <c r="F18" s="503"/>
      <c r="G18" s="503"/>
      <c r="H18" s="503"/>
      <c r="I18" s="503"/>
      <c r="J18" s="503"/>
      <c r="K18" s="503"/>
      <c r="L18" s="503"/>
      <c r="M18" s="503"/>
      <c r="N18" s="503"/>
      <c r="O18" s="503"/>
      <c r="P18" s="504"/>
      <c r="Q18" s="311"/>
      <c r="R18" s="94"/>
      <c r="S18" s="94"/>
      <c r="T18" s="94"/>
      <c r="U18" s="94"/>
      <c r="V18" s="94"/>
      <c r="W18" s="94"/>
      <c r="X18" s="94"/>
      <c r="Y18" s="94"/>
      <c r="Z18" s="94"/>
      <c r="AA18" s="94"/>
      <c r="AB18" s="312" t="str">
        <f t="shared" si="1"/>
        <v/>
      </c>
      <c r="AC18" s="119"/>
    </row>
    <row r="19" spans="1:29" ht="15.75">
      <c r="A19" s="420"/>
      <c r="B19" s="182"/>
      <c r="C19" s="421"/>
      <c r="D19" s="199"/>
      <c r="E19" s="503"/>
      <c r="F19" s="503"/>
      <c r="G19" s="503"/>
      <c r="H19" s="503"/>
      <c r="I19" s="503"/>
      <c r="J19" s="503"/>
      <c r="K19" s="503"/>
      <c r="L19" s="503"/>
      <c r="M19" s="503"/>
      <c r="N19" s="503"/>
      <c r="O19" s="503"/>
      <c r="P19" s="504"/>
      <c r="Q19" s="311"/>
      <c r="R19" s="94"/>
      <c r="S19" s="94"/>
      <c r="T19" s="94"/>
      <c r="U19" s="94"/>
      <c r="V19" s="94"/>
      <c r="W19" s="94"/>
      <c r="X19" s="94"/>
      <c r="Y19" s="94"/>
      <c r="Z19" s="94"/>
      <c r="AA19" s="94"/>
      <c r="AB19" s="312" t="str">
        <f t="shared" si="1"/>
        <v/>
      </c>
      <c r="AC19" s="119"/>
    </row>
    <row r="20" spans="1:29" ht="15.75">
      <c r="A20" s="420"/>
      <c r="B20" s="182"/>
      <c r="C20" s="421"/>
      <c r="D20" s="199"/>
      <c r="E20" s="503"/>
      <c r="F20" s="503"/>
      <c r="G20" s="503"/>
      <c r="H20" s="503"/>
      <c r="I20" s="503"/>
      <c r="J20" s="503"/>
      <c r="K20" s="503"/>
      <c r="L20" s="503"/>
      <c r="M20" s="503"/>
      <c r="N20" s="503"/>
      <c r="O20" s="503"/>
      <c r="P20" s="504"/>
      <c r="Q20" s="311"/>
      <c r="R20" s="94"/>
      <c r="S20" s="94"/>
      <c r="T20" s="94"/>
      <c r="U20" s="94"/>
      <c r="V20" s="94"/>
      <c r="W20" s="94"/>
      <c r="X20" s="94"/>
      <c r="Y20" s="94"/>
      <c r="Z20" s="94"/>
      <c r="AA20" s="94"/>
      <c r="AB20" s="312" t="str">
        <f t="shared" si="1"/>
        <v/>
      </c>
      <c r="AC20" s="119"/>
    </row>
    <row r="21" spans="1:29" ht="15.75">
      <c r="A21" s="420"/>
      <c r="B21" s="182"/>
      <c r="C21" s="421"/>
      <c r="D21" s="199"/>
      <c r="E21" s="503"/>
      <c r="F21" s="503"/>
      <c r="G21" s="503"/>
      <c r="H21" s="503"/>
      <c r="I21" s="503"/>
      <c r="J21" s="503"/>
      <c r="K21" s="503"/>
      <c r="L21" s="503"/>
      <c r="M21" s="503"/>
      <c r="N21" s="503"/>
      <c r="O21" s="503"/>
      <c r="P21" s="504"/>
      <c r="Q21" s="311"/>
      <c r="R21" s="94"/>
      <c r="S21" s="94"/>
      <c r="T21" s="94"/>
      <c r="U21" s="94"/>
      <c r="V21" s="94"/>
      <c r="W21" s="94"/>
      <c r="X21" s="94"/>
      <c r="Y21" s="94"/>
      <c r="Z21" s="94"/>
      <c r="AA21" s="94"/>
      <c r="AB21" s="312" t="str">
        <f t="shared" si="1"/>
        <v/>
      </c>
      <c r="AC21" s="119"/>
    </row>
    <row r="22" spans="1:29" ht="15.75">
      <c r="A22" s="420"/>
      <c r="B22" s="182"/>
      <c r="C22" s="421"/>
      <c r="D22" s="199"/>
      <c r="E22" s="503"/>
      <c r="F22" s="503"/>
      <c r="G22" s="503"/>
      <c r="H22" s="503"/>
      <c r="I22" s="503"/>
      <c r="J22" s="503"/>
      <c r="K22" s="503"/>
      <c r="L22" s="503"/>
      <c r="M22" s="503"/>
      <c r="N22" s="503"/>
      <c r="O22" s="503"/>
      <c r="P22" s="504"/>
      <c r="Q22" s="311"/>
      <c r="R22" s="94"/>
      <c r="S22" s="94"/>
      <c r="T22" s="94"/>
      <c r="U22" s="94"/>
      <c r="V22" s="94"/>
      <c r="W22" s="94"/>
      <c r="X22" s="94"/>
      <c r="Y22" s="94"/>
      <c r="Z22" s="94"/>
      <c r="AA22" s="94"/>
      <c r="AB22" s="312" t="str">
        <f t="shared" si="1"/>
        <v/>
      </c>
      <c r="AC22" s="119"/>
    </row>
    <row r="23" spans="1:29" ht="15.75">
      <c r="A23" s="420"/>
      <c r="B23" s="182"/>
      <c r="C23" s="421"/>
      <c r="D23" s="199"/>
      <c r="E23" s="503"/>
      <c r="F23" s="503"/>
      <c r="G23" s="503"/>
      <c r="H23" s="503"/>
      <c r="I23" s="503"/>
      <c r="J23" s="503"/>
      <c r="K23" s="503"/>
      <c r="L23" s="503"/>
      <c r="M23" s="503"/>
      <c r="N23" s="503"/>
      <c r="O23" s="503"/>
      <c r="P23" s="504"/>
      <c r="Q23" s="311"/>
      <c r="R23" s="94"/>
      <c r="S23" s="94"/>
      <c r="T23" s="94"/>
      <c r="U23" s="94"/>
      <c r="V23" s="94"/>
      <c r="W23" s="94"/>
      <c r="X23" s="94"/>
      <c r="Y23" s="94"/>
      <c r="Z23" s="94"/>
      <c r="AA23" s="94"/>
      <c r="AB23" s="312" t="str">
        <f t="shared" si="1"/>
        <v/>
      </c>
      <c r="AC23" s="119"/>
    </row>
    <row r="24" spans="1:29" ht="15.75">
      <c r="A24" s="420"/>
      <c r="B24" s="182"/>
      <c r="C24" s="421"/>
      <c r="D24" s="199"/>
      <c r="E24" s="503"/>
      <c r="F24" s="503"/>
      <c r="G24" s="503"/>
      <c r="H24" s="503"/>
      <c r="I24" s="503"/>
      <c r="J24" s="503"/>
      <c r="K24" s="503"/>
      <c r="L24" s="503"/>
      <c r="M24" s="503"/>
      <c r="N24" s="503"/>
      <c r="O24" s="503"/>
      <c r="P24" s="504"/>
      <c r="Q24" s="311"/>
      <c r="R24" s="94"/>
      <c r="S24" s="94"/>
      <c r="T24" s="94"/>
      <c r="U24" s="94"/>
      <c r="V24" s="94"/>
      <c r="W24" s="94"/>
      <c r="X24" s="94"/>
      <c r="Y24" s="94"/>
      <c r="Z24" s="94"/>
      <c r="AA24" s="94"/>
      <c r="AB24" s="312" t="str">
        <f t="shared" si="1"/>
        <v/>
      </c>
      <c r="AC24" s="119"/>
    </row>
    <row r="25" spans="1:29" ht="15.75">
      <c r="A25" s="420"/>
      <c r="B25" s="182"/>
      <c r="C25" s="421"/>
      <c r="D25" s="199"/>
      <c r="E25" s="503"/>
      <c r="F25" s="503"/>
      <c r="G25" s="503"/>
      <c r="H25" s="503"/>
      <c r="I25" s="503"/>
      <c r="J25" s="503"/>
      <c r="K25" s="503"/>
      <c r="L25" s="503"/>
      <c r="M25" s="503"/>
      <c r="N25" s="503"/>
      <c r="O25" s="503"/>
      <c r="P25" s="504"/>
      <c r="Q25" s="311"/>
      <c r="R25" s="94"/>
      <c r="S25" s="94"/>
      <c r="T25" s="94"/>
      <c r="U25" s="94"/>
      <c r="V25" s="94"/>
      <c r="W25" s="94"/>
      <c r="X25" s="94"/>
      <c r="Y25" s="94"/>
      <c r="Z25" s="94"/>
      <c r="AA25" s="94"/>
      <c r="AB25" s="312" t="str">
        <f t="shared" si="1"/>
        <v/>
      </c>
      <c r="AC25" s="119"/>
    </row>
    <row r="26" spans="1:29" ht="15.75">
      <c r="A26" s="420"/>
      <c r="B26" s="182"/>
      <c r="C26" s="421"/>
      <c r="D26" s="199"/>
      <c r="E26" s="503"/>
      <c r="F26" s="503"/>
      <c r="G26" s="503"/>
      <c r="H26" s="503"/>
      <c r="I26" s="503"/>
      <c r="J26" s="503"/>
      <c r="K26" s="503"/>
      <c r="L26" s="503"/>
      <c r="M26" s="503"/>
      <c r="N26" s="503"/>
      <c r="O26" s="503"/>
      <c r="P26" s="504"/>
      <c r="Q26" s="311"/>
      <c r="R26" s="94"/>
      <c r="S26" s="94"/>
      <c r="T26" s="94"/>
      <c r="U26" s="94"/>
      <c r="V26" s="94"/>
      <c r="W26" s="94"/>
      <c r="X26" s="94"/>
      <c r="Y26" s="94"/>
      <c r="Z26" s="94"/>
      <c r="AA26" s="94"/>
      <c r="AB26" s="312" t="str">
        <f t="shared" si="1"/>
        <v/>
      </c>
      <c r="AC26" s="119"/>
    </row>
    <row r="27" spans="1:29" ht="15.75">
      <c r="A27" s="420"/>
      <c r="B27" s="182"/>
      <c r="C27" s="421"/>
      <c r="D27" s="199"/>
      <c r="E27" s="503"/>
      <c r="F27" s="503"/>
      <c r="G27" s="503"/>
      <c r="H27" s="503"/>
      <c r="I27" s="503"/>
      <c r="J27" s="503"/>
      <c r="K27" s="503"/>
      <c r="L27" s="503"/>
      <c r="M27" s="503"/>
      <c r="N27" s="503"/>
      <c r="O27" s="503"/>
      <c r="P27" s="504"/>
      <c r="Q27" s="311"/>
      <c r="R27" s="94"/>
      <c r="S27" s="94"/>
      <c r="T27" s="94"/>
      <c r="U27" s="94"/>
      <c r="V27" s="94"/>
      <c r="W27" s="94"/>
      <c r="X27" s="94"/>
      <c r="Y27" s="94"/>
      <c r="Z27" s="94"/>
      <c r="AA27" s="94"/>
      <c r="AB27" s="312" t="str">
        <f t="shared" si="1"/>
        <v/>
      </c>
      <c r="AC27" s="119"/>
    </row>
    <row r="28" spans="1:29" ht="15.75">
      <c r="A28" s="420"/>
      <c r="B28" s="182"/>
      <c r="C28" s="421"/>
      <c r="D28" s="199"/>
      <c r="E28" s="503"/>
      <c r="F28" s="503"/>
      <c r="G28" s="503"/>
      <c r="H28" s="503"/>
      <c r="I28" s="503"/>
      <c r="J28" s="503"/>
      <c r="K28" s="503"/>
      <c r="L28" s="503"/>
      <c r="M28" s="503"/>
      <c r="N28" s="503"/>
      <c r="O28" s="503"/>
      <c r="P28" s="504"/>
      <c r="Q28" s="311"/>
      <c r="R28" s="94"/>
      <c r="S28" s="94"/>
      <c r="T28" s="94"/>
      <c r="U28" s="94"/>
      <c r="V28" s="94"/>
      <c r="W28" s="94"/>
      <c r="X28" s="94"/>
      <c r="Y28" s="94"/>
      <c r="Z28" s="94"/>
      <c r="AA28" s="94"/>
      <c r="AB28" s="312" t="str">
        <f t="shared" si="1"/>
        <v/>
      </c>
      <c r="AC28" s="119"/>
    </row>
    <row r="29" spans="1:29" ht="15.75" hidden="1">
      <c r="A29" s="420"/>
      <c r="B29" s="182"/>
      <c r="C29" s="421"/>
      <c r="D29" s="199"/>
      <c r="E29" s="503"/>
      <c r="F29" s="503"/>
      <c r="G29" s="503"/>
      <c r="H29" s="503"/>
      <c r="I29" s="503"/>
      <c r="J29" s="503"/>
      <c r="K29" s="503"/>
      <c r="L29" s="503"/>
      <c r="M29" s="503"/>
      <c r="N29" s="503"/>
      <c r="O29" s="503"/>
      <c r="P29" s="505" t="str">
        <f>IFERROR(IF(AND(E29="",F29="",#REF!="",#REF!="",G29="",H29="",I29="",J29="",K29="",L29="",M29="",N29="",O29=""),"",SUM(E29:O29)),"")</f>
        <v/>
      </c>
      <c r="Q29" s="311" t="s">
        <v>60</v>
      </c>
      <c r="R29" s="94">
        <v>1</v>
      </c>
      <c r="S29" s="94">
        <v>1</v>
      </c>
      <c r="T29" s="94">
        <v>1</v>
      </c>
      <c r="U29" s="94">
        <v>1</v>
      </c>
      <c r="V29" s="94">
        <v>1</v>
      </c>
      <c r="W29" s="94">
        <v>1</v>
      </c>
      <c r="X29" s="94">
        <v>1</v>
      </c>
      <c r="Y29" s="94">
        <v>1</v>
      </c>
      <c r="Z29" s="94">
        <v>1</v>
      </c>
      <c r="AA29" s="94">
        <v>1</v>
      </c>
      <c r="AB29" s="312">
        <f t="shared" si="1"/>
        <v>10</v>
      </c>
      <c r="AC29" s="119"/>
    </row>
    <row r="30" spans="1:29" ht="15.75">
      <c r="A30" s="506" t="s">
        <v>63</v>
      </c>
      <c r="B30" s="507"/>
      <c r="C30" s="447"/>
      <c r="D30" s="508"/>
      <c r="E30" s="479">
        <f t="shared" ref="E30:P30" si="2">IFERROR(SUBTOTAL(109,E13:E29),"")</f>
        <v>4000000</v>
      </c>
      <c r="F30" s="479">
        <f t="shared" si="2"/>
        <v>0</v>
      </c>
      <c r="G30" s="479">
        <f t="shared" si="2"/>
        <v>0</v>
      </c>
      <c r="H30" s="479">
        <f t="shared" si="2"/>
        <v>0</v>
      </c>
      <c r="I30" s="479">
        <f t="shared" si="2"/>
        <v>10000000</v>
      </c>
      <c r="J30" s="479">
        <f t="shared" si="2"/>
        <v>0</v>
      </c>
      <c r="K30" s="479">
        <f t="shared" si="2"/>
        <v>2000000</v>
      </c>
      <c r="L30" s="479">
        <f t="shared" si="2"/>
        <v>0</v>
      </c>
      <c r="M30" s="479">
        <f t="shared" si="2"/>
        <v>4000000</v>
      </c>
      <c r="N30" s="479">
        <f t="shared" si="2"/>
        <v>0</v>
      </c>
      <c r="O30" s="479">
        <f t="shared" si="2"/>
        <v>0</v>
      </c>
      <c r="P30" s="509">
        <f t="shared" si="2"/>
        <v>0</v>
      </c>
      <c r="Q30" s="57"/>
      <c r="R30" s="56">
        <f t="shared" ref="R30:AB30" si="3">IFERROR(SUBTOTAL(109,R13:R29),"")</f>
        <v>0</v>
      </c>
      <c r="S30" s="56">
        <f t="shared" si="3"/>
        <v>0</v>
      </c>
      <c r="T30" s="56">
        <f t="shared" si="3"/>
        <v>0</v>
      </c>
      <c r="U30" s="56">
        <f t="shared" si="3"/>
        <v>0</v>
      </c>
      <c r="V30" s="56">
        <f t="shared" si="3"/>
        <v>0</v>
      </c>
      <c r="W30" s="56">
        <f t="shared" si="3"/>
        <v>0</v>
      </c>
      <c r="X30" s="56">
        <f t="shared" si="3"/>
        <v>0</v>
      </c>
      <c r="Y30" s="56">
        <f t="shared" si="3"/>
        <v>0</v>
      </c>
      <c r="Z30" s="56">
        <f t="shared" si="3"/>
        <v>0</v>
      </c>
      <c r="AA30" s="56">
        <f t="shared" si="3"/>
        <v>0</v>
      </c>
      <c r="AB30" s="58">
        <f t="shared" si="3"/>
        <v>0</v>
      </c>
      <c r="AC30" s="305"/>
    </row>
    <row r="31" spans="1:29" ht="15.75">
      <c r="A31" s="305"/>
      <c r="B31" s="119"/>
      <c r="C31" s="119"/>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119"/>
    </row>
    <row r="32" spans="1:29" ht="15.7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row>
    <row r="33" spans="1:29" ht="15.75">
      <c r="A33" s="305" t="s">
        <v>65</v>
      </c>
      <c r="B33" s="305"/>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row>
    <row r="34" spans="1:29" ht="15.75">
      <c r="A34" s="711"/>
      <c r="B34" s="774"/>
      <c r="C34" s="775"/>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119"/>
    </row>
    <row r="35" spans="1:29" ht="15.75">
      <c r="A35" s="711"/>
      <c r="B35" s="774"/>
      <c r="C35" s="775"/>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119"/>
    </row>
    <row r="36" spans="1:29" ht="15.75">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row>
    <row r="37" spans="1:29" ht="15.75">
      <c r="A37" s="313"/>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row>
  </sheetData>
  <mergeCells count="36">
    <mergeCell ref="W7:W10"/>
    <mergeCell ref="X7:X10"/>
    <mergeCell ref="Y7:Y10"/>
    <mergeCell ref="V7:V10"/>
    <mergeCell ref="Z7:Z10"/>
    <mergeCell ref="AA7:AA10"/>
    <mergeCell ref="AB7:AB10"/>
    <mergeCell ref="E6:I6"/>
    <mergeCell ref="J6:P6"/>
    <mergeCell ref="R6:AB6"/>
    <mergeCell ref="E7:E10"/>
    <mergeCell ref="F7:F10"/>
    <mergeCell ref="G7:G10"/>
    <mergeCell ref="P7:P10"/>
    <mergeCell ref="H7:H10"/>
    <mergeCell ref="I7:I10"/>
    <mergeCell ref="J7:J10"/>
    <mergeCell ref="K7:K10"/>
    <mergeCell ref="L7:L10"/>
    <mergeCell ref="M7:M10"/>
    <mergeCell ref="N7:N10"/>
    <mergeCell ref="O7:O10"/>
    <mergeCell ref="S7:S10"/>
    <mergeCell ref="T7:T10"/>
    <mergeCell ref="U7:U10"/>
    <mergeCell ref="Q6:Q10"/>
    <mergeCell ref="R7:R10"/>
    <mergeCell ref="A34:C34"/>
    <mergeCell ref="A35:C35"/>
    <mergeCell ref="A2:F2"/>
    <mergeCell ref="A3:F3"/>
    <mergeCell ref="A4:F4"/>
    <mergeCell ref="A6:A10"/>
    <mergeCell ref="B6:B10"/>
    <mergeCell ref="C6:C10"/>
    <mergeCell ref="D6:D10"/>
  </mergeCells>
  <conditionalFormatting sqref="B14">
    <cfRule type="containsBlanks" dxfId="19" priority="2">
      <formula>LEN(TRIM(B14))=0</formula>
    </cfRule>
  </conditionalFormatting>
  <conditionalFormatting sqref="A14 C14">
    <cfRule type="containsBlanks" dxfId="18" priority="1">
      <formula>LEN(TRIM(A14))=0</formula>
    </cfRule>
  </conditionalFormatting>
  <dataValidations count="2">
    <dataValidation type="list" allowBlank="1" showErrorMessage="1" sqref="B13:B29" xr:uid="{00000000-0002-0000-0300-000000000000}">
      <formula1>"AFAB,APECO,BCDA,BOI,CDC,CEZA,JHMC,PEZA,PHIVIDEC,PPMC,RBOI,SBMA,TIEZA,ZCSEZA,Not Registered"</formula1>
    </dataValidation>
    <dataValidation type="list" allowBlank="1" showErrorMessage="1" sqref="D13:D29 Q13:Q29" xr:uid="{00000000-0002-0000-0300-000001000000}">
      <formula1>"Y,N"</formula1>
    </dataValidation>
  </dataValidations>
  <hyperlinks>
    <hyperlink ref="D6" location="Google_Sheet_Link_59335050" display="SCIT/GIT" xr:uid="{00000000-0004-0000-0300-000000000000}"/>
    <hyperlink ref="E6" location="Google_Sheet_Link_1145998759" display="Cost of sales (in PHP absolute amounts)" xr:uid="{00000000-0004-0000-0300-000001000000}"/>
    <hyperlink ref="J6" location="Google_Sheet_Link_1145998759" display="Cost of sales (in PHP absolute amounts)" xr:uid="{00000000-0004-0000-0300-000002000000}"/>
    <hyperlink ref="Q6" location="Google_Sheet_Link_1650391573" display="Enhanced deductions" xr:uid="{00000000-0004-0000-0300-000003000000}"/>
    <hyperlink ref="R6" location="Google_Sheet_Link_2051568993" display="Special deductions (in PHP absolute amounts)" xr:uid="{00000000-0004-0000-0300-000004000000}"/>
  </hyperlinks>
  <pageMargins left="0.42" right="0.42" top="0.5" bottom="0.47"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X1191"/>
  <sheetViews>
    <sheetView workbookViewId="0"/>
  </sheetViews>
  <sheetFormatPr defaultColWidth="0" defaultRowHeight="0" customHeight="1" zeroHeight="1" outlineLevelRow="1"/>
  <cols>
    <col min="1" max="34" width="15.75" style="32" customWidth="1"/>
    <col min="35" max="35" width="2.25" style="32" customWidth="1"/>
    <col min="36" max="42" width="0" style="32" hidden="1" customWidth="1"/>
    <col min="43" max="16384" width="11.25" style="32" hidden="1"/>
  </cols>
  <sheetData>
    <row r="1" spans="1:50" ht="21">
      <c r="A1" s="314"/>
      <c r="B1" s="314"/>
      <c r="C1" s="119"/>
      <c r="D1" s="119"/>
      <c r="E1" s="119"/>
      <c r="F1" s="121"/>
      <c r="G1" s="121"/>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20"/>
    </row>
    <row r="2" spans="1:50" ht="21">
      <c r="A2" s="714" t="s">
        <v>542</v>
      </c>
      <c r="B2" s="767"/>
      <c r="C2" s="767"/>
      <c r="D2" s="767"/>
      <c r="E2" s="767"/>
      <c r="F2" s="767"/>
      <c r="G2" s="767"/>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row>
    <row r="3" spans="1:50" ht="21">
      <c r="A3" s="714" t="s">
        <v>1</v>
      </c>
      <c r="B3" s="767"/>
      <c r="C3" s="767"/>
      <c r="D3" s="767"/>
      <c r="E3" s="767"/>
      <c r="F3" s="767"/>
      <c r="G3" s="767"/>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row>
    <row r="4" spans="1:50" ht="21">
      <c r="A4" s="714" t="s">
        <v>543</v>
      </c>
      <c r="B4" s="767"/>
      <c r="C4" s="767"/>
      <c r="D4" s="767"/>
      <c r="E4" s="767"/>
      <c r="F4" s="767"/>
      <c r="G4" s="767"/>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0"/>
    </row>
    <row r="5" spans="1:50" s="355" customFormat="1" ht="21">
      <c r="A5" s="351"/>
      <c r="B5" s="351"/>
      <c r="C5" s="352"/>
      <c r="D5" s="738" t="s">
        <v>544</v>
      </c>
      <c r="E5" s="810"/>
      <c r="F5" s="810"/>
      <c r="G5" s="810"/>
      <c r="H5" s="810"/>
      <c r="I5" s="810"/>
      <c r="J5" s="810"/>
      <c r="K5" s="810"/>
      <c r="L5" s="738" t="s">
        <v>544</v>
      </c>
      <c r="M5" s="810"/>
      <c r="N5" s="810"/>
      <c r="O5" s="810"/>
      <c r="P5" s="810"/>
      <c r="Q5" s="810"/>
      <c r="R5" s="352"/>
      <c r="S5" s="352"/>
      <c r="T5" s="352"/>
      <c r="U5" s="352"/>
      <c r="V5" s="352"/>
      <c r="W5" s="353"/>
      <c r="X5" s="352"/>
      <c r="Y5" s="352"/>
      <c r="Z5" s="352"/>
      <c r="AA5" s="352"/>
      <c r="AB5" s="352"/>
      <c r="AC5" s="353"/>
      <c r="AD5" s="353"/>
      <c r="AE5" s="353"/>
      <c r="AF5" s="353"/>
      <c r="AG5" s="353"/>
      <c r="AH5" s="353"/>
      <c r="AI5" s="354"/>
    </row>
    <row r="6" spans="1:50" ht="15" customHeight="1">
      <c r="A6" s="715" t="s">
        <v>8</v>
      </c>
      <c r="B6" s="716" t="s">
        <v>9</v>
      </c>
      <c r="C6" s="721" t="s">
        <v>21</v>
      </c>
      <c r="D6" s="739" t="s">
        <v>545</v>
      </c>
      <c r="E6" s="780"/>
      <c r="F6" s="780"/>
      <c r="G6" s="780"/>
      <c r="H6" s="780"/>
      <c r="I6" s="780"/>
      <c r="J6" s="780"/>
      <c r="K6" s="780"/>
      <c r="L6" s="624" t="s">
        <v>546</v>
      </c>
      <c r="M6" s="734" t="s">
        <v>547</v>
      </c>
      <c r="N6" s="780"/>
      <c r="O6" s="780"/>
      <c r="P6" s="780"/>
      <c r="Q6" s="781"/>
      <c r="R6" s="735" t="s">
        <v>548</v>
      </c>
      <c r="S6" s="780"/>
      <c r="T6" s="780"/>
      <c r="U6" s="780"/>
      <c r="V6" s="780"/>
      <c r="W6" s="780"/>
      <c r="X6" s="780"/>
      <c r="Y6" s="736" t="s">
        <v>549</v>
      </c>
      <c r="Z6" s="780"/>
      <c r="AA6" s="780"/>
      <c r="AB6" s="780"/>
      <c r="AC6" s="780"/>
      <c r="AD6" s="780"/>
      <c r="AE6" s="780"/>
      <c r="AF6" s="729" t="s">
        <v>550</v>
      </c>
      <c r="AG6" s="708"/>
      <c r="AH6" s="730"/>
      <c r="AI6" s="120"/>
    </row>
    <row r="7" spans="1:50" ht="22.5" customHeight="1">
      <c r="A7" s="801"/>
      <c r="B7" s="786"/>
      <c r="C7" s="786"/>
      <c r="D7" s="604" t="s">
        <v>551</v>
      </c>
      <c r="E7" s="787"/>
      <c r="F7" s="787"/>
      <c r="G7" s="788"/>
      <c r="H7" s="626" t="s">
        <v>552</v>
      </c>
      <c r="I7" s="787"/>
      <c r="J7" s="787"/>
      <c r="K7" s="788"/>
      <c r="L7" s="786"/>
      <c r="M7" s="620" t="str">
        <f>H8</f>
        <v>Raw materials</v>
      </c>
      <c r="N7" s="620" t="str">
        <f>I8</f>
        <v>Capital goods</v>
      </c>
      <c r="O7" s="620" t="str">
        <f>J8</f>
        <v>Goods other than capital goods</v>
      </c>
      <c r="P7" s="620" t="s">
        <v>553</v>
      </c>
      <c r="Q7" s="620" t="s">
        <v>554</v>
      </c>
      <c r="R7" s="604" t="s">
        <v>555</v>
      </c>
      <c r="S7" s="787"/>
      <c r="T7" s="787"/>
      <c r="U7" s="788"/>
      <c r="V7" s="626" t="s">
        <v>556</v>
      </c>
      <c r="W7" s="787"/>
      <c r="X7" s="788"/>
      <c r="Y7" s="740" t="s">
        <v>557</v>
      </c>
      <c r="Z7" s="803"/>
      <c r="AA7" s="803"/>
      <c r="AB7" s="803"/>
      <c r="AC7" s="789"/>
      <c r="AD7" s="737" t="s">
        <v>558</v>
      </c>
      <c r="AE7" s="803"/>
      <c r="AF7" s="731"/>
      <c r="AG7" s="732"/>
      <c r="AH7" s="733"/>
      <c r="AI7" s="120"/>
    </row>
    <row r="8" spans="1:50" ht="22.5" customHeight="1">
      <c r="A8" s="801"/>
      <c r="B8" s="786"/>
      <c r="C8" s="786"/>
      <c r="D8" s="608" t="s">
        <v>559</v>
      </c>
      <c r="E8" s="608" t="s">
        <v>560</v>
      </c>
      <c r="F8" s="608" t="s">
        <v>561</v>
      </c>
      <c r="G8" s="608" t="s">
        <v>562</v>
      </c>
      <c r="H8" s="607" t="s">
        <v>563</v>
      </c>
      <c r="I8" s="607" t="s">
        <v>564</v>
      </c>
      <c r="J8" s="607" t="s">
        <v>565</v>
      </c>
      <c r="K8" s="607" t="s">
        <v>566</v>
      </c>
      <c r="L8" s="786"/>
      <c r="M8" s="786"/>
      <c r="N8" s="786"/>
      <c r="O8" s="786"/>
      <c r="P8" s="786"/>
      <c r="Q8" s="786"/>
      <c r="R8" s="608" t="s">
        <v>567</v>
      </c>
      <c r="S8" s="608" t="s">
        <v>568</v>
      </c>
      <c r="T8" s="608" t="s">
        <v>569</v>
      </c>
      <c r="U8" s="608" t="s">
        <v>554</v>
      </c>
      <c r="V8" s="607" t="s">
        <v>570</v>
      </c>
      <c r="W8" s="607" t="s">
        <v>571</v>
      </c>
      <c r="X8" s="607" t="s">
        <v>566</v>
      </c>
      <c r="Y8" s="620" t="s">
        <v>572</v>
      </c>
      <c r="Z8" s="620" t="s">
        <v>573</v>
      </c>
      <c r="AA8" s="620" t="s">
        <v>574</v>
      </c>
      <c r="AB8" s="620" t="s">
        <v>575</v>
      </c>
      <c r="AC8" s="620" t="s">
        <v>576</v>
      </c>
      <c r="AD8" s="632" t="s">
        <v>577</v>
      </c>
      <c r="AE8" s="737" t="s">
        <v>578</v>
      </c>
      <c r="AF8" s="587" t="s">
        <v>27</v>
      </c>
      <c r="AG8" s="587" t="s">
        <v>417</v>
      </c>
      <c r="AH8" s="587" t="s">
        <v>579</v>
      </c>
      <c r="AI8" s="120"/>
    </row>
    <row r="9" spans="1:50" ht="21">
      <c r="A9" s="801"/>
      <c r="B9" s="786"/>
      <c r="C9" s="786"/>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802"/>
      <c r="AF9" s="772"/>
      <c r="AG9" s="772"/>
      <c r="AH9" s="772"/>
      <c r="AI9" s="120"/>
    </row>
    <row r="10" spans="1:50" ht="21">
      <c r="A10" s="804"/>
      <c r="B10" s="793"/>
      <c r="C10" s="793"/>
      <c r="D10" s="793"/>
      <c r="E10" s="793"/>
      <c r="F10" s="793"/>
      <c r="G10" s="793"/>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805"/>
      <c r="AF10" s="772"/>
      <c r="AG10" s="772"/>
      <c r="AH10" s="772"/>
      <c r="AI10" s="120"/>
    </row>
    <row r="11" spans="1:50" ht="21">
      <c r="A11" s="124" t="s">
        <v>43</v>
      </c>
      <c r="B11" s="67"/>
      <c r="C11" s="10"/>
      <c r="D11" s="68"/>
      <c r="E11" s="68"/>
      <c r="F11" s="68"/>
      <c r="G11" s="68" t="str">
        <f>CONCATENATE(
IF(MID(D12,3,1)=")",MID(D12,2,1),MID(D12,2,2)),"+",
IF(MID(E12,3,1)=")",MID(E12,2,1),MID(E12,2,2)),"+",
IF(MID(F12,3,1)=")",MID(F12,2,1),MID(F12,2,2))
)</f>
        <v>D+E+F</v>
      </c>
      <c r="H11" s="69"/>
      <c r="I11" s="69"/>
      <c r="J11" s="69"/>
      <c r="K11" s="69" t="str">
        <f>CONCATENATE(
IF(MID(H12,3,1)=")",MID(H12,2,1),MID(H12,2,2)),"+",
IF(MID(I12,3,1)=")",MID(I12,2,1),MID(I12,2,2)),"+",
IF(MID(J12,3,1)=")",MID(J12,2,1),MID(J12,2,2))
)</f>
        <v>H+I+J</v>
      </c>
      <c r="L11" s="68" t="s">
        <v>444</v>
      </c>
      <c r="M11" s="70"/>
      <c r="N11" s="70"/>
      <c r="O11" s="70"/>
      <c r="P11" s="70"/>
      <c r="Q11" s="70" t="str">
        <f>CONCATENATE(
IF(MID(M12,3,1)=")",MID(M12,2,1),MID(M12,2,2)),"+",
IF(MID(N12,3,1)=")",MID(N12,2,1),MID(N12,2,2)),"+",
IF(MID(O12,3,1)=")",MID(O12,2,1),MID(O12,2,2)),"+",
IF(MID(P12,3,1)=")",MID(P12,2,1),MID(P12,2,2))
)</f>
        <v>M+N+O+P</v>
      </c>
      <c r="R11" s="68"/>
      <c r="S11" s="68"/>
      <c r="T11" s="68"/>
      <c r="U11" s="68" t="str">
        <f>CONCATENATE(
IF(MID(R12,3,1)=")",MID(R12,2,1),MID(R12,2,2)),"+",
IF(MID(S12,3,1)=")",MID(S12,2,1),MID(S12,2,2)),"+",
IF(MID(T12,3,1)=")",MID(T12,2,1),MID(T12,2,2))
)</f>
        <v>R+S+T</v>
      </c>
      <c r="V11" s="69"/>
      <c r="W11" s="69"/>
      <c r="X11" s="69" t="str">
        <f>CONCATENATE(
IF(MID(V12,3,1)=")",MID(V12,2,1),MID(V12,2,2)),"+",
IF(MID(W12,3,1)=")",MID(W12,2,1),MID(W12,2,2))
)</f>
        <v>V+W</v>
      </c>
      <c r="Y11" s="70"/>
      <c r="Z11" s="70"/>
      <c r="AA11" s="70"/>
      <c r="AB11" s="70" t="str">
        <f>CONCATENATE(
IF(MID(Y12,3,1)=")",MID(Y12,2,1),MID(Y12,2,2)),"+",
IF(MID(Z12,3,1)=")",MID(Z12,2,1),MID(Z12,2,2)),"+",
IF(MID(AA12,3,1)=")",MID(AA12,2,1),MID(AA12,2,2))
)</f>
        <v>Y+Z+AA</v>
      </c>
      <c r="AC11" s="70" t="str">
        <f>CONCATENATE("(",
IF(MID(Y12,3,1)=")",MID(Y12,2,1),MID(Y12,2,2)),"+",
IF(MID(Z12,3,1)=")",MID(Z12,2,1),MID(Z12,2,2)),")/",
IF(MID(AB12,3,1)=")",MID(AB12,2,1),MID(AB12,2,2)),
)</f>
        <v>(Y+Z)/AB</v>
      </c>
      <c r="AD11" s="71"/>
      <c r="AE11" s="122"/>
      <c r="AF11" s="123"/>
      <c r="AG11" s="123"/>
      <c r="AH11" s="123"/>
      <c r="AI11" s="120"/>
    </row>
    <row r="12" spans="1:50" ht="15.75" customHeight="1">
      <c r="A12" s="403" t="str">
        <f t="shared" ref="A12:AM12" si="0">CONCATENATE("(",MID(ADDRESS(ROW(),COLUMN()),2,SEARCH("$",ADDRESS(ROW(),COLUMN()),2)-2),")")</f>
        <v>(A)</v>
      </c>
      <c r="B12" s="404" t="str">
        <f t="shared" si="0"/>
        <v>(B)</v>
      </c>
      <c r="C12" s="405" t="str">
        <f t="shared" si="0"/>
        <v>(C)</v>
      </c>
      <c r="D12" s="404" t="str">
        <f t="shared" si="0"/>
        <v>(D)</v>
      </c>
      <c r="E12" s="404" t="str">
        <f t="shared" si="0"/>
        <v>(E)</v>
      </c>
      <c r="F12" s="404" t="str">
        <f t="shared" si="0"/>
        <v>(F)</v>
      </c>
      <c r="G12" s="404" t="str">
        <f t="shared" si="0"/>
        <v>(G)</v>
      </c>
      <c r="H12" s="408" t="str">
        <f t="shared" si="0"/>
        <v>(H)</v>
      </c>
      <c r="I12" s="408" t="str">
        <f t="shared" si="0"/>
        <v>(I)</v>
      </c>
      <c r="J12" s="408" t="str">
        <f t="shared" si="0"/>
        <v>(J)</v>
      </c>
      <c r="K12" s="408" t="str">
        <f t="shared" si="0"/>
        <v>(K)</v>
      </c>
      <c r="L12" s="404" t="str">
        <f t="shared" si="0"/>
        <v>(L)</v>
      </c>
      <c r="M12" s="405" t="str">
        <f t="shared" si="0"/>
        <v>(M)</v>
      </c>
      <c r="N12" s="405" t="str">
        <f t="shared" si="0"/>
        <v>(N)</v>
      </c>
      <c r="O12" s="405" t="str">
        <f t="shared" si="0"/>
        <v>(O)</v>
      </c>
      <c r="P12" s="405" t="str">
        <f t="shared" si="0"/>
        <v>(P)</v>
      </c>
      <c r="Q12" s="405" t="str">
        <f t="shared" si="0"/>
        <v>(Q)</v>
      </c>
      <c r="R12" s="404" t="str">
        <f t="shared" si="0"/>
        <v>(R)</v>
      </c>
      <c r="S12" s="404" t="str">
        <f t="shared" si="0"/>
        <v>(S)</v>
      </c>
      <c r="T12" s="404" t="str">
        <f t="shared" si="0"/>
        <v>(T)</v>
      </c>
      <c r="U12" s="404" t="str">
        <f t="shared" si="0"/>
        <v>(U)</v>
      </c>
      <c r="V12" s="408" t="str">
        <f t="shared" si="0"/>
        <v>(V)</v>
      </c>
      <c r="W12" s="408" t="str">
        <f t="shared" si="0"/>
        <v>(W)</v>
      </c>
      <c r="X12" s="408" t="str">
        <f t="shared" si="0"/>
        <v>(X)</v>
      </c>
      <c r="Y12" s="405" t="str">
        <f t="shared" si="0"/>
        <v>(Y)</v>
      </c>
      <c r="Z12" s="405" t="str">
        <f t="shared" si="0"/>
        <v>(Z)</v>
      </c>
      <c r="AA12" s="405" t="str">
        <f t="shared" si="0"/>
        <v>(AA)</v>
      </c>
      <c r="AB12" s="405" t="str">
        <f t="shared" si="0"/>
        <v>(AB)</v>
      </c>
      <c r="AC12" s="405" t="str">
        <f t="shared" si="0"/>
        <v>(AC)</v>
      </c>
      <c r="AD12" s="409" t="str">
        <f t="shared" si="0"/>
        <v>(AD)</v>
      </c>
      <c r="AE12" s="409" t="str">
        <f t="shared" si="0"/>
        <v>(AE)</v>
      </c>
      <c r="AF12" s="410" t="str">
        <f t="shared" si="0"/>
        <v>(AF)</v>
      </c>
      <c r="AG12" s="410" t="str">
        <f t="shared" si="0"/>
        <v>(AG)</v>
      </c>
      <c r="AH12" s="410" t="str">
        <f t="shared" si="0"/>
        <v>(AH)</v>
      </c>
      <c r="AI12" s="411"/>
      <c r="AJ12" s="130"/>
    </row>
    <row r="13" spans="1:50" ht="21" outlineLevel="1">
      <c r="A13" s="511">
        <v>0</v>
      </c>
      <c r="B13" s="413" t="s">
        <v>52</v>
      </c>
      <c r="C13" s="414" t="s">
        <v>53</v>
      </c>
      <c r="D13" s="512">
        <v>20000000</v>
      </c>
      <c r="E13" s="512">
        <v>0</v>
      </c>
      <c r="F13" s="512">
        <v>0</v>
      </c>
      <c r="G13" s="513">
        <v>20000000</v>
      </c>
      <c r="H13" s="512">
        <v>0</v>
      </c>
      <c r="I13" s="512">
        <v>15000000</v>
      </c>
      <c r="J13" s="512">
        <v>5000000</v>
      </c>
      <c r="K13" s="513">
        <v>20000000</v>
      </c>
      <c r="L13" s="512">
        <v>5000000</v>
      </c>
      <c r="M13" s="512">
        <v>0</v>
      </c>
      <c r="N13" s="512">
        <v>2000000</v>
      </c>
      <c r="O13" s="512">
        <v>0</v>
      </c>
      <c r="P13" s="512">
        <v>5000000</v>
      </c>
      <c r="Q13" s="513">
        <v>7000000</v>
      </c>
      <c r="R13" s="512">
        <v>0</v>
      </c>
      <c r="S13" s="512">
        <v>7000000</v>
      </c>
      <c r="T13" s="512">
        <v>0</v>
      </c>
      <c r="U13" s="513">
        <v>7000000</v>
      </c>
      <c r="V13" s="512">
        <v>20000000</v>
      </c>
      <c r="W13" s="512">
        <v>0</v>
      </c>
      <c r="X13" s="513">
        <v>20000000</v>
      </c>
      <c r="Y13" s="512">
        <v>0</v>
      </c>
      <c r="Z13" s="512">
        <v>0</v>
      </c>
      <c r="AA13" s="512">
        <v>30000000</v>
      </c>
      <c r="AB13" s="513">
        <v>30000000</v>
      </c>
      <c r="AC13" s="514">
        <v>0</v>
      </c>
      <c r="AD13" s="512">
        <v>0</v>
      </c>
      <c r="AE13" s="512">
        <v>30000000</v>
      </c>
      <c r="AF13" s="512" t="s">
        <v>61</v>
      </c>
      <c r="AG13" s="512" t="s">
        <v>61</v>
      </c>
      <c r="AH13" s="512" t="s">
        <v>61</v>
      </c>
      <c r="AI13" s="315"/>
      <c r="AJ13" s="189"/>
      <c r="AK13" s="189"/>
      <c r="AL13" s="189"/>
      <c r="AM13" s="189"/>
      <c r="AN13" s="189"/>
      <c r="AO13" s="189"/>
      <c r="AP13" s="189"/>
      <c r="AQ13" s="189"/>
      <c r="AR13" s="189"/>
      <c r="AS13" s="189"/>
      <c r="AT13" s="189"/>
      <c r="AU13" s="189"/>
      <c r="AV13" s="189"/>
      <c r="AW13" s="189"/>
      <c r="AX13" s="189"/>
    </row>
    <row r="14" spans="1:50" s="189" customFormat="1" ht="21">
      <c r="A14" s="181"/>
      <c r="B14" s="182"/>
      <c r="C14" s="183"/>
      <c r="D14" s="184"/>
      <c r="E14" s="184"/>
      <c r="F14" s="184"/>
      <c r="G14" s="185"/>
      <c r="H14" s="184"/>
      <c r="I14" s="184"/>
      <c r="J14" s="184"/>
      <c r="K14" s="186"/>
      <c r="L14" s="187"/>
      <c r="M14" s="184"/>
      <c r="N14" s="184"/>
      <c r="O14" s="184"/>
      <c r="P14" s="184"/>
      <c r="Q14" s="185"/>
      <c r="R14" s="184"/>
      <c r="S14" s="184"/>
      <c r="T14" s="184"/>
      <c r="U14" s="185"/>
      <c r="V14" s="184"/>
      <c r="W14" s="184"/>
      <c r="X14" s="185"/>
      <c r="Y14" s="187"/>
      <c r="Z14" s="187"/>
      <c r="AA14" s="187"/>
      <c r="AB14" s="185"/>
      <c r="AC14" s="188"/>
      <c r="AD14" s="184"/>
      <c r="AE14" s="184"/>
      <c r="AF14" s="184"/>
      <c r="AG14" s="184"/>
      <c r="AH14" s="184"/>
      <c r="AI14" s="315"/>
    </row>
    <row r="15" spans="1:50" ht="21">
      <c r="A15" s="420"/>
      <c r="B15" s="182"/>
      <c r="C15" s="421"/>
      <c r="D15" s="184"/>
      <c r="E15" s="184"/>
      <c r="F15" s="184"/>
      <c r="G15" s="185" t="str">
        <f t="shared" ref="G14:G29" si="1">IFERROR(IF(AND(D15="",E15="",F15=""),"",SUM(D15:F15)),"")</f>
        <v/>
      </c>
      <c r="H15" s="184"/>
      <c r="I15" s="184"/>
      <c r="J15" s="184"/>
      <c r="K15" s="186" t="str">
        <f t="shared" ref="K14:K29" si="2">IFERROR(IF(AND(H15="",I15="",J15=""),"",SUM(H15:J15)),"")</f>
        <v/>
      </c>
      <c r="L15" s="187"/>
      <c r="M15" s="184"/>
      <c r="N15" s="184"/>
      <c r="O15" s="184"/>
      <c r="P15" s="184"/>
      <c r="Q15" s="185" t="str">
        <f t="shared" ref="Q14:Q28" si="3">IFERROR(IF(AND(M15="",N15="",O15="",P15=""),"",SUM(M15:P15)),"")</f>
        <v/>
      </c>
      <c r="R15" s="184"/>
      <c r="S15" s="184"/>
      <c r="T15" s="184"/>
      <c r="U15" s="185" t="str">
        <f t="shared" ref="U14:U29" si="4">IFERROR(IF(AND(R15="",S15="",T15=""),"",SUM(R15:T15)),"")</f>
        <v/>
      </c>
      <c r="V15" s="184"/>
      <c r="W15" s="184"/>
      <c r="X15" s="185" t="str">
        <f t="shared" ref="X14:X29" si="5">IFERROR(IF(AND(V15="",W15=""),"",SUM(V15:W15)),"")</f>
        <v/>
      </c>
      <c r="Y15" s="187"/>
      <c r="Z15" s="187"/>
      <c r="AA15" s="187"/>
      <c r="AB15" s="185" t="str">
        <f t="shared" ref="AB14:AB29" si="6">IFERROR(IF(AND(Y15="",Z15="",AA15=""),"",SUM(Y15:AA15)),"")</f>
        <v/>
      </c>
      <c r="AC15" s="188" t="str">
        <f t="shared" ref="AC14:AC29" si="7">IFERROR(IF(COUNTIF(Y15:AA15,"&lt;&gt;")=0,"",SUM(Y15:Z15)/AB15),"")</f>
        <v/>
      </c>
      <c r="AD15" s="184"/>
      <c r="AE15" s="184"/>
      <c r="AF15" s="184"/>
      <c r="AG15" s="184"/>
      <c r="AH15" s="184"/>
      <c r="AI15" s="315"/>
      <c r="AJ15" s="189"/>
      <c r="AK15" s="189"/>
      <c r="AL15" s="189"/>
      <c r="AM15" s="189"/>
      <c r="AN15" s="189"/>
      <c r="AO15" s="189"/>
      <c r="AP15" s="189"/>
      <c r="AQ15" s="189"/>
      <c r="AR15" s="189"/>
      <c r="AS15" s="189"/>
      <c r="AT15" s="189"/>
      <c r="AU15" s="189"/>
      <c r="AV15" s="189"/>
      <c r="AW15" s="189"/>
      <c r="AX15" s="189"/>
    </row>
    <row r="16" spans="1:50" ht="21">
      <c r="A16" s="420"/>
      <c r="B16" s="182"/>
      <c r="C16" s="421"/>
      <c r="D16" s="184"/>
      <c r="E16" s="184"/>
      <c r="F16" s="184"/>
      <c r="G16" s="185" t="str">
        <f t="shared" si="1"/>
        <v/>
      </c>
      <c r="H16" s="184"/>
      <c r="I16" s="184"/>
      <c r="J16" s="184"/>
      <c r="K16" s="186" t="str">
        <f t="shared" si="2"/>
        <v/>
      </c>
      <c r="L16" s="187"/>
      <c r="M16" s="184"/>
      <c r="N16" s="184"/>
      <c r="O16" s="184"/>
      <c r="P16" s="184"/>
      <c r="Q16" s="185" t="str">
        <f t="shared" si="3"/>
        <v/>
      </c>
      <c r="R16" s="184"/>
      <c r="S16" s="184"/>
      <c r="T16" s="184"/>
      <c r="U16" s="185" t="str">
        <f t="shared" si="4"/>
        <v/>
      </c>
      <c r="V16" s="184"/>
      <c r="W16" s="184"/>
      <c r="X16" s="185" t="str">
        <f t="shared" si="5"/>
        <v/>
      </c>
      <c r="Y16" s="187"/>
      <c r="Z16" s="187"/>
      <c r="AA16" s="187"/>
      <c r="AB16" s="185" t="str">
        <f t="shared" si="6"/>
        <v/>
      </c>
      <c r="AC16" s="188" t="str">
        <f t="shared" si="7"/>
        <v/>
      </c>
      <c r="AD16" s="184"/>
      <c r="AE16" s="184"/>
      <c r="AF16" s="184"/>
      <c r="AG16" s="184"/>
      <c r="AH16" s="184"/>
      <c r="AI16" s="315"/>
      <c r="AJ16" s="189"/>
      <c r="AK16" s="189"/>
      <c r="AL16" s="189"/>
      <c r="AM16" s="189"/>
      <c r="AN16" s="189"/>
      <c r="AO16" s="189"/>
      <c r="AP16" s="189"/>
      <c r="AQ16" s="189"/>
      <c r="AR16" s="189"/>
      <c r="AS16" s="189"/>
      <c r="AT16" s="189"/>
      <c r="AU16" s="189"/>
      <c r="AV16" s="189"/>
      <c r="AW16" s="189"/>
      <c r="AX16" s="189"/>
    </row>
    <row r="17" spans="1:50" ht="21">
      <c r="A17" s="420"/>
      <c r="B17" s="182"/>
      <c r="C17" s="421"/>
      <c r="D17" s="184"/>
      <c r="E17" s="184"/>
      <c r="F17" s="184"/>
      <c r="G17" s="185" t="str">
        <f t="shared" si="1"/>
        <v/>
      </c>
      <c r="H17" s="184"/>
      <c r="I17" s="184"/>
      <c r="J17" s="184"/>
      <c r="K17" s="186" t="str">
        <f t="shared" si="2"/>
        <v/>
      </c>
      <c r="L17" s="187"/>
      <c r="M17" s="184"/>
      <c r="N17" s="184"/>
      <c r="O17" s="184"/>
      <c r="P17" s="184"/>
      <c r="Q17" s="185" t="str">
        <f t="shared" si="3"/>
        <v/>
      </c>
      <c r="R17" s="184"/>
      <c r="S17" s="184"/>
      <c r="T17" s="184"/>
      <c r="U17" s="185" t="str">
        <f t="shared" si="4"/>
        <v/>
      </c>
      <c r="V17" s="184"/>
      <c r="W17" s="184"/>
      <c r="X17" s="185" t="str">
        <f t="shared" si="5"/>
        <v/>
      </c>
      <c r="Y17" s="187"/>
      <c r="Z17" s="187"/>
      <c r="AA17" s="187"/>
      <c r="AB17" s="185" t="str">
        <f t="shared" si="6"/>
        <v/>
      </c>
      <c r="AC17" s="188" t="str">
        <f t="shared" si="7"/>
        <v/>
      </c>
      <c r="AD17" s="184"/>
      <c r="AE17" s="184"/>
      <c r="AF17" s="184"/>
      <c r="AG17" s="184"/>
      <c r="AH17" s="184"/>
      <c r="AI17" s="315"/>
      <c r="AJ17" s="189"/>
      <c r="AK17" s="189"/>
      <c r="AL17" s="189"/>
      <c r="AM17" s="189"/>
      <c r="AN17" s="189"/>
      <c r="AO17" s="189"/>
      <c r="AP17" s="189"/>
      <c r="AQ17" s="189"/>
      <c r="AR17" s="189"/>
      <c r="AS17" s="189"/>
      <c r="AT17" s="189"/>
      <c r="AU17" s="189"/>
      <c r="AV17" s="189"/>
      <c r="AW17" s="189"/>
      <c r="AX17" s="189"/>
    </row>
    <row r="18" spans="1:50" ht="21">
      <c r="A18" s="420"/>
      <c r="B18" s="182"/>
      <c r="C18" s="421"/>
      <c r="D18" s="184"/>
      <c r="E18" s="184"/>
      <c r="F18" s="184"/>
      <c r="G18" s="185" t="str">
        <f t="shared" si="1"/>
        <v/>
      </c>
      <c r="H18" s="184"/>
      <c r="I18" s="184"/>
      <c r="J18" s="184"/>
      <c r="K18" s="186" t="str">
        <f t="shared" si="2"/>
        <v/>
      </c>
      <c r="L18" s="187"/>
      <c r="M18" s="184"/>
      <c r="N18" s="184"/>
      <c r="O18" s="184"/>
      <c r="P18" s="184"/>
      <c r="Q18" s="185" t="str">
        <f t="shared" si="3"/>
        <v/>
      </c>
      <c r="R18" s="184"/>
      <c r="S18" s="184"/>
      <c r="T18" s="184"/>
      <c r="U18" s="185" t="str">
        <f t="shared" si="4"/>
        <v/>
      </c>
      <c r="V18" s="184"/>
      <c r="W18" s="184"/>
      <c r="X18" s="185" t="str">
        <f t="shared" si="5"/>
        <v/>
      </c>
      <c r="Y18" s="187"/>
      <c r="Z18" s="187"/>
      <c r="AA18" s="187"/>
      <c r="AB18" s="185" t="str">
        <f t="shared" si="6"/>
        <v/>
      </c>
      <c r="AC18" s="188" t="str">
        <f t="shared" si="7"/>
        <v/>
      </c>
      <c r="AD18" s="184"/>
      <c r="AE18" s="184"/>
      <c r="AF18" s="184"/>
      <c r="AG18" s="184"/>
      <c r="AH18" s="184"/>
      <c r="AI18" s="315"/>
      <c r="AJ18" s="189"/>
      <c r="AK18" s="189"/>
      <c r="AL18" s="189"/>
      <c r="AM18" s="189"/>
      <c r="AN18" s="189"/>
      <c r="AO18" s="189"/>
      <c r="AP18" s="189"/>
      <c r="AQ18" s="189"/>
      <c r="AR18" s="189"/>
      <c r="AS18" s="189"/>
      <c r="AT18" s="189"/>
      <c r="AU18" s="189"/>
      <c r="AV18" s="189"/>
      <c r="AW18" s="189"/>
      <c r="AX18" s="189"/>
    </row>
    <row r="19" spans="1:50" ht="21">
      <c r="A19" s="420"/>
      <c r="B19" s="182"/>
      <c r="C19" s="421"/>
      <c r="D19" s="184"/>
      <c r="E19" s="184"/>
      <c r="F19" s="184"/>
      <c r="G19" s="185" t="str">
        <f t="shared" si="1"/>
        <v/>
      </c>
      <c r="H19" s="184"/>
      <c r="I19" s="184"/>
      <c r="J19" s="184"/>
      <c r="K19" s="186" t="str">
        <f t="shared" si="2"/>
        <v/>
      </c>
      <c r="L19" s="187"/>
      <c r="M19" s="184"/>
      <c r="N19" s="184"/>
      <c r="O19" s="184"/>
      <c r="P19" s="184"/>
      <c r="Q19" s="185" t="str">
        <f t="shared" si="3"/>
        <v/>
      </c>
      <c r="R19" s="184"/>
      <c r="S19" s="184"/>
      <c r="T19" s="184"/>
      <c r="U19" s="185" t="str">
        <f t="shared" si="4"/>
        <v/>
      </c>
      <c r="V19" s="184"/>
      <c r="W19" s="184"/>
      <c r="X19" s="185" t="str">
        <f t="shared" si="5"/>
        <v/>
      </c>
      <c r="Y19" s="187"/>
      <c r="Z19" s="187"/>
      <c r="AA19" s="187"/>
      <c r="AB19" s="185" t="str">
        <f t="shared" si="6"/>
        <v/>
      </c>
      <c r="AC19" s="188" t="str">
        <f t="shared" si="7"/>
        <v/>
      </c>
      <c r="AD19" s="184"/>
      <c r="AE19" s="184"/>
      <c r="AF19" s="184"/>
      <c r="AG19" s="184"/>
      <c r="AH19" s="184"/>
      <c r="AI19" s="315"/>
      <c r="AJ19" s="189"/>
      <c r="AK19" s="189"/>
      <c r="AL19" s="189"/>
      <c r="AM19" s="189"/>
      <c r="AN19" s="189"/>
      <c r="AO19" s="189"/>
      <c r="AP19" s="189"/>
      <c r="AQ19" s="189"/>
      <c r="AR19" s="189"/>
      <c r="AS19" s="189"/>
      <c r="AT19" s="189"/>
      <c r="AU19" s="189"/>
      <c r="AV19" s="189"/>
      <c r="AW19" s="189"/>
      <c r="AX19" s="189"/>
    </row>
    <row r="20" spans="1:50" ht="21">
      <c r="A20" s="420"/>
      <c r="B20" s="182"/>
      <c r="C20" s="421"/>
      <c r="D20" s="184"/>
      <c r="E20" s="184"/>
      <c r="F20" s="184"/>
      <c r="G20" s="185" t="str">
        <f t="shared" si="1"/>
        <v/>
      </c>
      <c r="H20" s="184"/>
      <c r="I20" s="184"/>
      <c r="J20" s="184"/>
      <c r="K20" s="186" t="str">
        <f t="shared" si="2"/>
        <v/>
      </c>
      <c r="L20" s="187"/>
      <c r="M20" s="184"/>
      <c r="N20" s="184"/>
      <c r="O20" s="184"/>
      <c r="P20" s="184"/>
      <c r="Q20" s="185" t="str">
        <f t="shared" si="3"/>
        <v/>
      </c>
      <c r="R20" s="184"/>
      <c r="S20" s="184"/>
      <c r="T20" s="184"/>
      <c r="U20" s="185" t="str">
        <f t="shared" si="4"/>
        <v/>
      </c>
      <c r="V20" s="184"/>
      <c r="W20" s="184"/>
      <c r="X20" s="185" t="str">
        <f t="shared" si="5"/>
        <v/>
      </c>
      <c r="Y20" s="187"/>
      <c r="Z20" s="187"/>
      <c r="AA20" s="187"/>
      <c r="AB20" s="185" t="str">
        <f t="shared" si="6"/>
        <v/>
      </c>
      <c r="AC20" s="188" t="str">
        <f t="shared" si="7"/>
        <v/>
      </c>
      <c r="AD20" s="184"/>
      <c r="AE20" s="184"/>
      <c r="AF20" s="184"/>
      <c r="AG20" s="184"/>
      <c r="AH20" s="184"/>
      <c r="AI20" s="315"/>
      <c r="AJ20" s="189"/>
      <c r="AK20" s="189"/>
      <c r="AL20" s="189"/>
      <c r="AM20" s="189"/>
      <c r="AN20" s="189"/>
      <c r="AO20" s="189"/>
      <c r="AP20" s="189"/>
      <c r="AQ20" s="189"/>
      <c r="AR20" s="189"/>
      <c r="AS20" s="189"/>
      <c r="AT20" s="189"/>
      <c r="AU20" s="189"/>
      <c r="AV20" s="189"/>
      <c r="AW20" s="189"/>
      <c r="AX20" s="189"/>
    </row>
    <row r="21" spans="1:50" ht="21">
      <c r="A21" s="420"/>
      <c r="B21" s="182"/>
      <c r="C21" s="421"/>
      <c r="D21" s="184"/>
      <c r="E21" s="184"/>
      <c r="F21" s="184"/>
      <c r="G21" s="185" t="str">
        <f t="shared" si="1"/>
        <v/>
      </c>
      <c r="H21" s="184"/>
      <c r="I21" s="184"/>
      <c r="J21" s="184"/>
      <c r="K21" s="186" t="str">
        <f t="shared" si="2"/>
        <v/>
      </c>
      <c r="L21" s="187"/>
      <c r="M21" s="184"/>
      <c r="N21" s="184"/>
      <c r="O21" s="184"/>
      <c r="P21" s="184"/>
      <c r="Q21" s="185" t="str">
        <f t="shared" si="3"/>
        <v/>
      </c>
      <c r="R21" s="184"/>
      <c r="S21" s="184"/>
      <c r="T21" s="184"/>
      <c r="U21" s="185" t="str">
        <f t="shared" si="4"/>
        <v/>
      </c>
      <c r="V21" s="184"/>
      <c r="W21" s="184"/>
      <c r="X21" s="185" t="str">
        <f t="shared" si="5"/>
        <v/>
      </c>
      <c r="Y21" s="187"/>
      <c r="Z21" s="187"/>
      <c r="AA21" s="187"/>
      <c r="AB21" s="185" t="str">
        <f t="shared" si="6"/>
        <v/>
      </c>
      <c r="AC21" s="188" t="str">
        <f t="shared" si="7"/>
        <v/>
      </c>
      <c r="AD21" s="184"/>
      <c r="AE21" s="184"/>
      <c r="AF21" s="184"/>
      <c r="AG21" s="184"/>
      <c r="AH21" s="184"/>
      <c r="AI21" s="315"/>
      <c r="AJ21" s="189"/>
      <c r="AK21" s="189"/>
      <c r="AL21" s="189"/>
      <c r="AM21" s="189"/>
      <c r="AN21" s="189"/>
      <c r="AO21" s="189"/>
      <c r="AP21" s="189"/>
      <c r="AQ21" s="189"/>
      <c r="AR21" s="189"/>
      <c r="AS21" s="189"/>
      <c r="AT21" s="189"/>
      <c r="AU21" s="189"/>
      <c r="AV21" s="189"/>
      <c r="AW21" s="189"/>
      <c r="AX21" s="189"/>
    </row>
    <row r="22" spans="1:50" ht="21">
      <c r="A22" s="420"/>
      <c r="B22" s="182"/>
      <c r="C22" s="421"/>
      <c r="D22" s="184"/>
      <c r="E22" s="184"/>
      <c r="F22" s="184"/>
      <c r="G22" s="185" t="str">
        <f t="shared" si="1"/>
        <v/>
      </c>
      <c r="H22" s="184"/>
      <c r="I22" s="184"/>
      <c r="J22" s="184"/>
      <c r="K22" s="186" t="str">
        <f t="shared" si="2"/>
        <v/>
      </c>
      <c r="L22" s="187"/>
      <c r="M22" s="184"/>
      <c r="N22" s="184"/>
      <c r="O22" s="184"/>
      <c r="P22" s="184"/>
      <c r="Q22" s="185" t="str">
        <f t="shared" si="3"/>
        <v/>
      </c>
      <c r="R22" s="184"/>
      <c r="S22" s="184"/>
      <c r="T22" s="184"/>
      <c r="U22" s="185" t="str">
        <f t="shared" si="4"/>
        <v/>
      </c>
      <c r="V22" s="184"/>
      <c r="W22" s="184"/>
      <c r="X22" s="185" t="str">
        <f t="shared" si="5"/>
        <v/>
      </c>
      <c r="Y22" s="187"/>
      <c r="Z22" s="187"/>
      <c r="AA22" s="187"/>
      <c r="AB22" s="185" t="str">
        <f t="shared" si="6"/>
        <v/>
      </c>
      <c r="AC22" s="188" t="str">
        <f t="shared" si="7"/>
        <v/>
      </c>
      <c r="AD22" s="184"/>
      <c r="AE22" s="184"/>
      <c r="AF22" s="184"/>
      <c r="AG22" s="184"/>
      <c r="AH22" s="184"/>
      <c r="AI22" s="315"/>
      <c r="AJ22" s="189"/>
      <c r="AK22" s="189"/>
      <c r="AL22" s="189"/>
      <c r="AM22" s="189"/>
      <c r="AN22" s="189"/>
      <c r="AO22" s="189"/>
      <c r="AP22" s="189"/>
      <c r="AQ22" s="189"/>
      <c r="AR22" s="189"/>
      <c r="AS22" s="189"/>
      <c r="AT22" s="189"/>
      <c r="AU22" s="189"/>
      <c r="AV22" s="189"/>
      <c r="AW22" s="189"/>
      <c r="AX22" s="189"/>
    </row>
    <row r="23" spans="1:50" ht="21">
      <c r="A23" s="420"/>
      <c r="B23" s="182"/>
      <c r="C23" s="421"/>
      <c r="D23" s="184"/>
      <c r="E23" s="184"/>
      <c r="F23" s="184"/>
      <c r="G23" s="185" t="str">
        <f t="shared" si="1"/>
        <v/>
      </c>
      <c r="H23" s="184"/>
      <c r="I23" s="184"/>
      <c r="J23" s="184"/>
      <c r="K23" s="186" t="str">
        <f t="shared" si="2"/>
        <v/>
      </c>
      <c r="L23" s="187"/>
      <c r="M23" s="184"/>
      <c r="N23" s="184"/>
      <c r="O23" s="184"/>
      <c r="P23" s="184"/>
      <c r="Q23" s="185" t="str">
        <f t="shared" si="3"/>
        <v/>
      </c>
      <c r="R23" s="184"/>
      <c r="S23" s="184"/>
      <c r="T23" s="184"/>
      <c r="U23" s="185" t="str">
        <f t="shared" si="4"/>
        <v/>
      </c>
      <c r="V23" s="184"/>
      <c r="W23" s="184"/>
      <c r="X23" s="185" t="str">
        <f t="shared" si="5"/>
        <v/>
      </c>
      <c r="Y23" s="187"/>
      <c r="Z23" s="187"/>
      <c r="AA23" s="187"/>
      <c r="AB23" s="185" t="str">
        <f t="shared" si="6"/>
        <v/>
      </c>
      <c r="AC23" s="188" t="str">
        <f t="shared" si="7"/>
        <v/>
      </c>
      <c r="AD23" s="184"/>
      <c r="AE23" s="184"/>
      <c r="AF23" s="184"/>
      <c r="AG23" s="184"/>
      <c r="AH23" s="184"/>
      <c r="AI23" s="315"/>
      <c r="AJ23" s="189"/>
      <c r="AK23" s="189"/>
      <c r="AL23" s="189"/>
      <c r="AM23" s="189"/>
      <c r="AN23" s="189"/>
      <c r="AO23" s="189"/>
      <c r="AP23" s="189"/>
      <c r="AQ23" s="189"/>
      <c r="AR23" s="189"/>
      <c r="AS23" s="189"/>
      <c r="AT23" s="189"/>
      <c r="AU23" s="189"/>
      <c r="AV23" s="189"/>
      <c r="AW23" s="189"/>
      <c r="AX23" s="189"/>
    </row>
    <row r="24" spans="1:50" ht="21">
      <c r="A24" s="420"/>
      <c r="B24" s="182"/>
      <c r="C24" s="421"/>
      <c r="D24" s="184"/>
      <c r="E24" s="184"/>
      <c r="F24" s="184"/>
      <c r="G24" s="185" t="str">
        <f t="shared" si="1"/>
        <v/>
      </c>
      <c r="H24" s="184"/>
      <c r="I24" s="184"/>
      <c r="J24" s="184"/>
      <c r="K24" s="186" t="str">
        <f t="shared" si="2"/>
        <v/>
      </c>
      <c r="L24" s="187"/>
      <c r="M24" s="184"/>
      <c r="N24" s="184"/>
      <c r="O24" s="184"/>
      <c r="P24" s="184"/>
      <c r="Q24" s="185" t="str">
        <f t="shared" si="3"/>
        <v/>
      </c>
      <c r="R24" s="184"/>
      <c r="S24" s="184"/>
      <c r="T24" s="184"/>
      <c r="U24" s="185" t="str">
        <f t="shared" si="4"/>
        <v/>
      </c>
      <c r="V24" s="184"/>
      <c r="W24" s="184"/>
      <c r="X24" s="185" t="str">
        <f t="shared" si="5"/>
        <v/>
      </c>
      <c r="Y24" s="187"/>
      <c r="Z24" s="187"/>
      <c r="AA24" s="187"/>
      <c r="AB24" s="185" t="str">
        <f t="shared" si="6"/>
        <v/>
      </c>
      <c r="AC24" s="188" t="str">
        <f t="shared" si="7"/>
        <v/>
      </c>
      <c r="AD24" s="184"/>
      <c r="AE24" s="184"/>
      <c r="AF24" s="184"/>
      <c r="AG24" s="184"/>
      <c r="AH24" s="184"/>
      <c r="AI24" s="315"/>
      <c r="AJ24" s="189"/>
      <c r="AK24" s="189"/>
      <c r="AL24" s="189"/>
      <c r="AM24" s="189"/>
      <c r="AN24" s="189"/>
      <c r="AO24" s="189"/>
      <c r="AP24" s="189"/>
      <c r="AQ24" s="189"/>
      <c r="AR24" s="189"/>
      <c r="AS24" s="189"/>
      <c r="AT24" s="189"/>
      <c r="AU24" s="189"/>
      <c r="AV24" s="189"/>
      <c r="AW24" s="189"/>
      <c r="AX24" s="189"/>
    </row>
    <row r="25" spans="1:50" ht="21">
      <c r="A25" s="420"/>
      <c r="B25" s="182"/>
      <c r="C25" s="421"/>
      <c r="D25" s="184"/>
      <c r="E25" s="184"/>
      <c r="F25" s="184"/>
      <c r="G25" s="185" t="str">
        <f t="shared" si="1"/>
        <v/>
      </c>
      <c r="H25" s="184"/>
      <c r="I25" s="184"/>
      <c r="J25" s="184"/>
      <c r="K25" s="186" t="str">
        <f t="shared" si="2"/>
        <v/>
      </c>
      <c r="L25" s="187"/>
      <c r="M25" s="184"/>
      <c r="N25" s="184"/>
      <c r="O25" s="184"/>
      <c r="P25" s="184"/>
      <c r="Q25" s="185" t="str">
        <f t="shared" si="3"/>
        <v/>
      </c>
      <c r="R25" s="184"/>
      <c r="S25" s="184"/>
      <c r="T25" s="184"/>
      <c r="U25" s="185" t="str">
        <f t="shared" si="4"/>
        <v/>
      </c>
      <c r="V25" s="184"/>
      <c r="W25" s="184"/>
      <c r="X25" s="185" t="str">
        <f t="shared" si="5"/>
        <v/>
      </c>
      <c r="Y25" s="187"/>
      <c r="Z25" s="187"/>
      <c r="AA25" s="187"/>
      <c r="AB25" s="185" t="str">
        <f t="shared" si="6"/>
        <v/>
      </c>
      <c r="AC25" s="188" t="str">
        <f t="shared" si="7"/>
        <v/>
      </c>
      <c r="AD25" s="184"/>
      <c r="AE25" s="184"/>
      <c r="AF25" s="184"/>
      <c r="AG25" s="184"/>
      <c r="AH25" s="184"/>
      <c r="AI25" s="315"/>
      <c r="AJ25" s="189"/>
      <c r="AK25" s="189"/>
      <c r="AL25" s="189"/>
      <c r="AM25" s="189"/>
      <c r="AN25" s="189"/>
      <c r="AO25" s="189"/>
      <c r="AP25" s="189"/>
      <c r="AQ25" s="189"/>
      <c r="AR25" s="189"/>
      <c r="AS25" s="189"/>
      <c r="AT25" s="189"/>
      <c r="AU25" s="189"/>
      <c r="AV25" s="189"/>
      <c r="AW25" s="189"/>
      <c r="AX25" s="189"/>
    </row>
    <row r="26" spans="1:50" ht="21">
      <c r="A26" s="420"/>
      <c r="B26" s="182"/>
      <c r="C26" s="421"/>
      <c r="D26" s="184"/>
      <c r="E26" s="184"/>
      <c r="F26" s="184"/>
      <c r="G26" s="185" t="str">
        <f t="shared" si="1"/>
        <v/>
      </c>
      <c r="H26" s="184"/>
      <c r="I26" s="184"/>
      <c r="J26" s="184"/>
      <c r="K26" s="186" t="str">
        <f t="shared" si="2"/>
        <v/>
      </c>
      <c r="L26" s="187"/>
      <c r="M26" s="184"/>
      <c r="N26" s="184"/>
      <c r="O26" s="184"/>
      <c r="P26" s="184"/>
      <c r="Q26" s="185" t="str">
        <f t="shared" si="3"/>
        <v/>
      </c>
      <c r="R26" s="184"/>
      <c r="S26" s="184"/>
      <c r="T26" s="184"/>
      <c r="U26" s="185" t="str">
        <f t="shared" si="4"/>
        <v/>
      </c>
      <c r="V26" s="184"/>
      <c r="W26" s="184"/>
      <c r="X26" s="185" t="str">
        <f t="shared" si="5"/>
        <v/>
      </c>
      <c r="Y26" s="187"/>
      <c r="Z26" s="187"/>
      <c r="AA26" s="187"/>
      <c r="AB26" s="185" t="str">
        <f t="shared" si="6"/>
        <v/>
      </c>
      <c r="AC26" s="188" t="str">
        <f t="shared" si="7"/>
        <v/>
      </c>
      <c r="AD26" s="184"/>
      <c r="AE26" s="184"/>
      <c r="AF26" s="184"/>
      <c r="AG26" s="184"/>
      <c r="AH26" s="184"/>
      <c r="AI26" s="315"/>
      <c r="AJ26" s="189"/>
      <c r="AK26" s="189"/>
      <c r="AL26" s="189"/>
      <c r="AM26" s="189"/>
      <c r="AN26" s="189"/>
      <c r="AO26" s="189"/>
      <c r="AP26" s="189"/>
      <c r="AQ26" s="189"/>
      <c r="AR26" s="189"/>
      <c r="AS26" s="189"/>
      <c r="AT26" s="189"/>
      <c r="AU26" s="189"/>
      <c r="AV26" s="189"/>
      <c r="AW26" s="189"/>
      <c r="AX26" s="189"/>
    </row>
    <row r="27" spans="1:50" ht="21">
      <c r="A27" s="420"/>
      <c r="B27" s="182"/>
      <c r="C27" s="421"/>
      <c r="D27" s="184"/>
      <c r="E27" s="184"/>
      <c r="F27" s="184"/>
      <c r="G27" s="185" t="str">
        <f t="shared" si="1"/>
        <v/>
      </c>
      <c r="H27" s="184"/>
      <c r="I27" s="184"/>
      <c r="J27" s="184"/>
      <c r="K27" s="186" t="str">
        <f t="shared" si="2"/>
        <v/>
      </c>
      <c r="L27" s="187"/>
      <c r="M27" s="184"/>
      <c r="N27" s="184"/>
      <c r="O27" s="184"/>
      <c r="P27" s="184"/>
      <c r="Q27" s="185" t="str">
        <f t="shared" si="3"/>
        <v/>
      </c>
      <c r="R27" s="184"/>
      <c r="S27" s="184"/>
      <c r="T27" s="184"/>
      <c r="U27" s="185" t="str">
        <f t="shared" si="4"/>
        <v/>
      </c>
      <c r="V27" s="184"/>
      <c r="W27" s="184"/>
      <c r="X27" s="185" t="str">
        <f t="shared" si="5"/>
        <v/>
      </c>
      <c r="Y27" s="187"/>
      <c r="Z27" s="187"/>
      <c r="AA27" s="187"/>
      <c r="AB27" s="185" t="str">
        <f t="shared" si="6"/>
        <v/>
      </c>
      <c r="AC27" s="188" t="str">
        <f t="shared" si="7"/>
        <v/>
      </c>
      <c r="AD27" s="184"/>
      <c r="AE27" s="184"/>
      <c r="AF27" s="184"/>
      <c r="AG27" s="184"/>
      <c r="AH27" s="184"/>
      <c r="AI27" s="315"/>
      <c r="AJ27" s="189"/>
      <c r="AK27" s="189"/>
      <c r="AL27" s="189"/>
      <c r="AM27" s="189"/>
      <c r="AN27" s="189"/>
      <c r="AO27" s="189"/>
      <c r="AP27" s="189"/>
      <c r="AQ27" s="189"/>
      <c r="AR27" s="189"/>
      <c r="AS27" s="189"/>
      <c r="AT27" s="189"/>
      <c r="AU27" s="189"/>
      <c r="AV27" s="189"/>
      <c r="AW27" s="189"/>
      <c r="AX27" s="189"/>
    </row>
    <row r="28" spans="1:50" ht="21">
      <c r="A28" s="420"/>
      <c r="B28" s="182"/>
      <c r="C28" s="421"/>
      <c r="D28" s="184"/>
      <c r="E28" s="184"/>
      <c r="F28" s="184"/>
      <c r="G28" s="185" t="str">
        <f t="shared" si="1"/>
        <v/>
      </c>
      <c r="H28" s="184"/>
      <c r="I28" s="184"/>
      <c r="J28" s="184"/>
      <c r="K28" s="186" t="str">
        <f t="shared" si="2"/>
        <v/>
      </c>
      <c r="L28" s="187"/>
      <c r="M28" s="184"/>
      <c r="N28" s="184"/>
      <c r="O28" s="184"/>
      <c r="P28" s="184"/>
      <c r="Q28" s="185" t="str">
        <f t="shared" si="3"/>
        <v/>
      </c>
      <c r="R28" s="184"/>
      <c r="S28" s="184"/>
      <c r="T28" s="184"/>
      <c r="U28" s="185" t="str">
        <f t="shared" si="4"/>
        <v/>
      </c>
      <c r="V28" s="184"/>
      <c r="W28" s="184"/>
      <c r="X28" s="185" t="str">
        <f t="shared" si="5"/>
        <v/>
      </c>
      <c r="Y28" s="187"/>
      <c r="Z28" s="187"/>
      <c r="AA28" s="187"/>
      <c r="AB28" s="185" t="str">
        <f t="shared" si="6"/>
        <v/>
      </c>
      <c r="AC28" s="188" t="str">
        <f t="shared" si="7"/>
        <v/>
      </c>
      <c r="AD28" s="184"/>
      <c r="AE28" s="184"/>
      <c r="AF28" s="184"/>
      <c r="AG28" s="184"/>
      <c r="AH28" s="184"/>
      <c r="AI28" s="315"/>
      <c r="AJ28" s="189"/>
      <c r="AK28" s="189"/>
      <c r="AL28" s="189"/>
      <c r="AM28" s="189"/>
      <c r="AN28" s="189"/>
      <c r="AO28" s="189"/>
      <c r="AP28" s="189"/>
      <c r="AQ28" s="189"/>
      <c r="AR28" s="189"/>
      <c r="AS28" s="189"/>
      <c r="AT28" s="189"/>
      <c r="AU28" s="189"/>
      <c r="AV28" s="189"/>
      <c r="AW28" s="189"/>
      <c r="AX28" s="189"/>
    </row>
    <row r="29" spans="1:50" ht="21" hidden="1">
      <c r="A29" s="515"/>
      <c r="B29" s="516"/>
      <c r="C29" s="517"/>
      <c r="D29" s="518"/>
      <c r="E29" s="518"/>
      <c r="F29" s="518"/>
      <c r="G29" s="519" t="str">
        <f t="shared" si="1"/>
        <v/>
      </c>
      <c r="H29" s="518"/>
      <c r="I29" s="518"/>
      <c r="J29" s="518"/>
      <c r="K29" s="520" t="str">
        <f t="shared" si="2"/>
        <v/>
      </c>
      <c r="L29" s="422"/>
      <c r="M29" s="518"/>
      <c r="N29" s="518"/>
      <c r="O29" s="518"/>
      <c r="P29" s="518"/>
      <c r="Q29" s="519" t="str">
        <f>IFERROR(IF(AND(M29="",N29="",O29="",P29=""),"",SUM(D29:F29)),"")</f>
        <v/>
      </c>
      <c r="R29" s="518"/>
      <c r="S29" s="518"/>
      <c r="T29" s="518"/>
      <c r="U29" s="519" t="str">
        <f t="shared" si="4"/>
        <v/>
      </c>
      <c r="V29" s="518"/>
      <c r="W29" s="518"/>
      <c r="X29" s="519" t="str">
        <f t="shared" si="5"/>
        <v/>
      </c>
      <c r="Y29" s="422"/>
      <c r="Z29" s="422"/>
      <c r="AA29" s="422"/>
      <c r="AB29" s="519" t="str">
        <f t="shared" si="6"/>
        <v/>
      </c>
      <c r="AC29" s="521" t="str">
        <f t="shared" si="7"/>
        <v/>
      </c>
      <c r="AD29" s="518"/>
      <c r="AE29" s="518"/>
      <c r="AF29" s="518"/>
      <c r="AG29" s="518"/>
      <c r="AH29" s="518"/>
      <c r="AI29" s="315"/>
      <c r="AJ29" s="189"/>
      <c r="AK29" s="189"/>
      <c r="AL29" s="189"/>
      <c r="AM29" s="189"/>
      <c r="AN29" s="189"/>
      <c r="AO29" s="189"/>
      <c r="AP29" s="189"/>
      <c r="AQ29" s="189"/>
      <c r="AR29" s="189"/>
      <c r="AS29" s="189"/>
      <c r="AT29" s="189"/>
      <c r="AU29" s="189"/>
      <c r="AV29" s="189"/>
      <c r="AW29" s="189"/>
      <c r="AX29" s="189"/>
    </row>
    <row r="30" spans="1:50" ht="21">
      <c r="A30" s="522" t="s">
        <v>63</v>
      </c>
      <c r="B30" s="523"/>
      <c r="C30" s="524"/>
      <c r="D30" s="525">
        <f t="shared" ref="D30:AB30" si="8">IFERROR(SUBTOTAL(109,D13:D29),"")</f>
        <v>20000000</v>
      </c>
      <c r="E30" s="525">
        <f t="shared" si="8"/>
        <v>0</v>
      </c>
      <c r="F30" s="525">
        <f t="shared" si="8"/>
        <v>0</v>
      </c>
      <c r="G30" s="526">
        <f t="shared" si="8"/>
        <v>20000000</v>
      </c>
      <c r="H30" s="525">
        <f t="shared" si="8"/>
        <v>0</v>
      </c>
      <c r="I30" s="525">
        <f t="shared" si="8"/>
        <v>15000000</v>
      </c>
      <c r="J30" s="525">
        <f t="shared" si="8"/>
        <v>5000000</v>
      </c>
      <c r="K30" s="526">
        <f t="shared" si="8"/>
        <v>20000000</v>
      </c>
      <c r="L30" s="525">
        <f t="shared" si="8"/>
        <v>5000000</v>
      </c>
      <c r="M30" s="525">
        <f t="shared" si="8"/>
        <v>0</v>
      </c>
      <c r="N30" s="525">
        <f t="shared" si="8"/>
        <v>2000000</v>
      </c>
      <c r="O30" s="525">
        <f t="shared" si="8"/>
        <v>0</v>
      </c>
      <c r="P30" s="525">
        <f t="shared" si="8"/>
        <v>5000000</v>
      </c>
      <c r="Q30" s="526">
        <f t="shared" si="8"/>
        <v>7000000</v>
      </c>
      <c r="R30" s="525">
        <f t="shared" si="8"/>
        <v>0</v>
      </c>
      <c r="S30" s="525">
        <f t="shared" si="8"/>
        <v>7000000</v>
      </c>
      <c r="T30" s="525">
        <f t="shared" si="8"/>
        <v>0</v>
      </c>
      <c r="U30" s="526">
        <f t="shared" si="8"/>
        <v>7000000</v>
      </c>
      <c r="V30" s="525">
        <f t="shared" si="8"/>
        <v>20000000</v>
      </c>
      <c r="W30" s="525">
        <f t="shared" si="8"/>
        <v>0</v>
      </c>
      <c r="X30" s="526">
        <f t="shared" si="8"/>
        <v>20000000</v>
      </c>
      <c r="Y30" s="525">
        <f t="shared" si="8"/>
        <v>0</v>
      </c>
      <c r="Z30" s="525">
        <f t="shared" si="8"/>
        <v>0</v>
      </c>
      <c r="AA30" s="525">
        <f t="shared" si="8"/>
        <v>30000000</v>
      </c>
      <c r="AB30" s="526">
        <f t="shared" si="8"/>
        <v>30000000</v>
      </c>
      <c r="AC30" s="527"/>
      <c r="AD30" s="525">
        <f>IFERROR(SUBTOTAL(109,AD13:AD29),"")</f>
        <v>0</v>
      </c>
      <c r="AE30" s="525">
        <f>IFERROR(SUBTOTAL(109,AE13:AE29),"")</f>
        <v>30000000</v>
      </c>
      <c r="AF30" s="525"/>
      <c r="AG30" s="525"/>
      <c r="AH30" s="525"/>
      <c r="AI30" s="315"/>
      <c r="AJ30" s="189"/>
      <c r="AK30" s="189"/>
      <c r="AL30" s="189"/>
      <c r="AM30" s="189"/>
      <c r="AN30" s="189"/>
      <c r="AO30" s="189"/>
      <c r="AP30" s="189"/>
      <c r="AQ30" s="189"/>
      <c r="AR30" s="189"/>
      <c r="AS30" s="189"/>
      <c r="AT30" s="189"/>
      <c r="AU30" s="189"/>
      <c r="AV30" s="189"/>
      <c r="AW30" s="189"/>
      <c r="AX30" s="189"/>
    </row>
    <row r="31" spans="1:50" ht="2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0"/>
    </row>
    <row r="32" spans="1:50" ht="21">
      <c r="A32" s="121"/>
      <c r="B32" s="121"/>
      <c r="C32" s="306"/>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0"/>
    </row>
    <row r="33" spans="1:35" ht="21">
      <c r="A33" s="305" t="s">
        <v>65</v>
      </c>
      <c r="B33" s="305"/>
      <c r="C33" s="306"/>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0"/>
    </row>
    <row r="34" spans="1:35" ht="21">
      <c r="A34" s="711"/>
      <c r="B34" s="774"/>
      <c r="C34" s="775"/>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0"/>
    </row>
    <row r="35" spans="1:35" ht="21">
      <c r="A35" s="711"/>
      <c r="B35" s="774"/>
      <c r="C35" s="775"/>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0"/>
    </row>
    <row r="36" spans="1:35" ht="2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0"/>
    </row>
    <row r="37" spans="1:35" ht="2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0"/>
    </row>
    <row r="38" spans="1:35" ht="14.25" hidden="1"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120"/>
    </row>
    <row r="39" spans="1:35" ht="14.25" hidden="1"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120"/>
    </row>
    <row r="40" spans="1:35" ht="14.25" hidden="1"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120"/>
    </row>
    <row r="41" spans="1:35" ht="14.25" hidden="1"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120"/>
    </row>
    <row r="42" spans="1:35" ht="14.25" hidden="1"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120"/>
    </row>
    <row r="43" spans="1:35" ht="14.25" hidden="1"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120"/>
    </row>
    <row r="44" spans="1:35" ht="14.25" hidden="1"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120"/>
    </row>
    <row r="45" spans="1:35" ht="14.25" hidden="1"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120"/>
    </row>
    <row r="46" spans="1:35" ht="14.25" hidden="1"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120"/>
    </row>
    <row r="47" spans="1:35" ht="14.25" hidden="1"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120"/>
    </row>
    <row r="48" spans="1:35" ht="14.25" hidden="1"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120"/>
    </row>
    <row r="49" spans="1:35" ht="14.25" hidden="1"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120"/>
    </row>
    <row r="50" spans="1:35" ht="14.25" hidden="1"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120"/>
    </row>
    <row r="51" spans="1:35" ht="14.25" hidden="1"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120"/>
    </row>
    <row r="52" spans="1:35" ht="14.25" hidden="1"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120"/>
    </row>
    <row r="53" spans="1:35" ht="14.25" hidden="1"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120"/>
    </row>
    <row r="54" spans="1:35" ht="14.25" hidden="1"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120"/>
    </row>
    <row r="55" spans="1:35" ht="14.25" hidden="1"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120"/>
    </row>
    <row r="56" spans="1:35" ht="14.25" hidden="1"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120"/>
    </row>
    <row r="57" spans="1:35" ht="14.25" hidden="1"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120"/>
    </row>
    <row r="58" spans="1:35" ht="14.25" hidden="1"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120"/>
    </row>
    <row r="59" spans="1:35" ht="14.25" hidden="1"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120"/>
    </row>
    <row r="60" spans="1:35" ht="14.25" hidden="1"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120"/>
    </row>
    <row r="61" spans="1:35" ht="14.25" hidden="1"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120"/>
    </row>
    <row r="62" spans="1:35" ht="14.25" hidden="1"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120"/>
    </row>
    <row r="63" spans="1:35" ht="14.25" hidden="1"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120"/>
    </row>
    <row r="64" spans="1:35" ht="14.25" hidden="1"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120"/>
    </row>
    <row r="65" spans="1:35" ht="14.25" hidden="1"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120"/>
    </row>
    <row r="66" spans="1:35" ht="14.25" hidden="1"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120"/>
    </row>
    <row r="67" spans="1:35" ht="14.25" hidden="1"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120"/>
    </row>
    <row r="68" spans="1:35" ht="14.25" hidden="1"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120"/>
    </row>
    <row r="69" spans="1:35" ht="14.25" hidden="1"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120"/>
    </row>
    <row r="70" spans="1:35" ht="14.25" hidden="1"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120"/>
    </row>
    <row r="71" spans="1:35" ht="14.25" hidden="1"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120"/>
    </row>
    <row r="72" spans="1:35" ht="14.25" hidden="1"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120"/>
    </row>
    <row r="73" spans="1:35" ht="14.25" hidden="1"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120"/>
    </row>
    <row r="74" spans="1:35" ht="14.25" hidden="1"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120"/>
    </row>
    <row r="75" spans="1:35" ht="14.25" hidden="1"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120"/>
    </row>
    <row r="76" spans="1:35" ht="14.25" hidden="1"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120"/>
    </row>
    <row r="77" spans="1:35" ht="14.25" hidden="1"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120"/>
    </row>
    <row r="78" spans="1:35" ht="14.25" hidden="1"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120"/>
    </row>
    <row r="79" spans="1:35" ht="14.25" hidden="1"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120"/>
    </row>
    <row r="80" spans="1:35" ht="14.25" hidden="1"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120"/>
    </row>
    <row r="81" spans="1:35" ht="14.25" hidden="1"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120"/>
    </row>
    <row r="82" spans="1:35" ht="14.25" hidden="1"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120"/>
    </row>
    <row r="83" spans="1:35" ht="14.25" hidden="1"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120"/>
    </row>
    <row r="84" spans="1:35" ht="14.25" hidden="1"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120"/>
    </row>
    <row r="85" spans="1:35" ht="14.25" hidden="1"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120"/>
    </row>
    <row r="86" spans="1:35" ht="14.25" hidden="1"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120"/>
    </row>
    <row r="87" spans="1:35" ht="14.25" hidden="1"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120"/>
    </row>
    <row r="88" spans="1:35" ht="14.25" hidden="1"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120"/>
    </row>
    <row r="89" spans="1:35" ht="14.25" hidden="1"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120"/>
    </row>
    <row r="90" spans="1:35" ht="14.25" hidden="1"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120"/>
    </row>
    <row r="91" spans="1:35" ht="14.25" hidden="1"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120"/>
    </row>
    <row r="92" spans="1:35" ht="14.25" hidden="1"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120"/>
    </row>
    <row r="93" spans="1:35" ht="14.25" hidden="1"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120"/>
    </row>
    <row r="94" spans="1:35" ht="14.25" hidden="1"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120"/>
    </row>
    <row r="95" spans="1:35" ht="14.25" hidden="1"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120"/>
    </row>
    <row r="96" spans="1:35" ht="14.25" hidden="1"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120"/>
    </row>
    <row r="97" spans="1:35" ht="14.25" hidden="1"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120"/>
    </row>
    <row r="98" spans="1:35" ht="14.25" hidden="1"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120"/>
    </row>
    <row r="99" spans="1:35" ht="14.25" hidden="1"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120"/>
    </row>
    <row r="100" spans="1:35" ht="14.25" hidden="1"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120"/>
    </row>
    <row r="101" spans="1:35" ht="14.25" hidden="1"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120"/>
    </row>
    <row r="102" spans="1:35" ht="14.25" hidden="1"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120"/>
    </row>
    <row r="103" spans="1:35" ht="14.25" hidden="1"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120"/>
    </row>
    <row r="104" spans="1:35" ht="14.25" hidden="1"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120"/>
    </row>
    <row r="105" spans="1:35" ht="14.25" hidden="1"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120"/>
    </row>
    <row r="106" spans="1:35" ht="14.25" hidden="1"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120"/>
    </row>
    <row r="107" spans="1:35" ht="14.25" hidden="1"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120"/>
    </row>
    <row r="108" spans="1:35" ht="14.25" hidden="1"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120"/>
    </row>
    <row r="109" spans="1:35" ht="14.25" hidden="1"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120"/>
    </row>
    <row r="110" spans="1:35" ht="14.25" hidden="1"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120"/>
    </row>
    <row r="111" spans="1:35" ht="14.25" hidden="1"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120"/>
    </row>
    <row r="112" spans="1:35" ht="14.25" hidden="1"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120"/>
    </row>
    <row r="113" spans="1:35" ht="14.25" hidden="1"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120"/>
    </row>
    <row r="114" spans="1:35" ht="14.25" hidden="1"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120"/>
    </row>
    <row r="115" spans="1:35" ht="14.25" hidden="1"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120"/>
    </row>
    <row r="116" spans="1:35" ht="14.25" hidden="1"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120"/>
    </row>
    <row r="117" spans="1:35" ht="14.25" hidden="1"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120"/>
    </row>
    <row r="118" spans="1:35" ht="14.25" hidden="1"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120"/>
    </row>
    <row r="119" spans="1:35" ht="14.25" hidden="1"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120"/>
    </row>
    <row r="120" spans="1:35" ht="14.25" hidden="1"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120"/>
    </row>
    <row r="121" spans="1:35" ht="14.25" hidden="1"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120"/>
    </row>
    <row r="122" spans="1:35" ht="14.25" hidden="1"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120"/>
    </row>
    <row r="123" spans="1:35" ht="14.25" hidden="1"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120"/>
    </row>
    <row r="124" spans="1:35" ht="14.25" hidden="1"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120"/>
    </row>
    <row r="125" spans="1:35" ht="14.25" hidden="1"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120"/>
    </row>
    <row r="126" spans="1:35" ht="14.25" hidden="1"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120"/>
    </row>
    <row r="127" spans="1:35" ht="14.25" hidden="1"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120"/>
    </row>
    <row r="128" spans="1:35" ht="14.25" hidden="1"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120"/>
    </row>
    <row r="129" spans="1:35" ht="14.25" hidden="1"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120"/>
    </row>
    <row r="130" spans="1:35" ht="14.25" hidden="1"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120"/>
    </row>
    <row r="131" spans="1:35" ht="14.25" hidden="1"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120"/>
    </row>
    <row r="132" spans="1:35" ht="14.25" hidden="1"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120"/>
    </row>
    <row r="133" spans="1:35" ht="14.25" hidden="1"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120"/>
    </row>
    <row r="134" spans="1:35" ht="14.25" hidden="1"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120"/>
    </row>
    <row r="135" spans="1:35" ht="14.25" hidden="1"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120"/>
    </row>
    <row r="136" spans="1:35" ht="14.25" hidden="1"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120"/>
    </row>
    <row r="137" spans="1:35" ht="14.25" hidden="1"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120"/>
    </row>
    <row r="138" spans="1:35" ht="14.25" hidden="1"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120"/>
    </row>
    <row r="139" spans="1:35" ht="14.25" hidden="1"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120"/>
    </row>
    <row r="140" spans="1:35" ht="14.25" hidden="1"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120"/>
    </row>
    <row r="141" spans="1:35" ht="14.25" hidden="1"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120"/>
    </row>
    <row r="142" spans="1:35" ht="14.25" hidden="1"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120"/>
    </row>
    <row r="143" spans="1:35" ht="14.25" hidden="1"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120"/>
    </row>
    <row r="144" spans="1:35" ht="14.25" hidden="1"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120"/>
    </row>
    <row r="145" spans="1:35" ht="14.25" hidden="1"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120"/>
    </row>
    <row r="146" spans="1:35" ht="14.25" hidden="1"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120"/>
    </row>
    <row r="147" spans="1:35" ht="14.25" hidden="1"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120"/>
    </row>
    <row r="148" spans="1:35" ht="14.25" hidden="1"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120"/>
    </row>
    <row r="149" spans="1:35" ht="14.25" hidden="1"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120"/>
    </row>
    <row r="150" spans="1:35" ht="14.25" hidden="1"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120"/>
    </row>
    <row r="151" spans="1:35" ht="14.25" hidden="1"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120"/>
    </row>
    <row r="152" spans="1:35" ht="14.25" hidden="1"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120"/>
    </row>
    <row r="153" spans="1:35" ht="14.25" hidden="1"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120"/>
    </row>
    <row r="154" spans="1:35" ht="14.25" hidden="1"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120"/>
    </row>
    <row r="155" spans="1:35" ht="14.25" hidden="1"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120"/>
    </row>
    <row r="156" spans="1:35" ht="14.25" hidden="1"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120"/>
    </row>
    <row r="157" spans="1:35" ht="14.25" hidden="1"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120"/>
    </row>
    <row r="158" spans="1:35" ht="14.25" hidden="1"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120"/>
    </row>
    <row r="159" spans="1:35" ht="14.25" hidden="1"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120"/>
    </row>
    <row r="160" spans="1:35" ht="14.25" hidden="1"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120"/>
    </row>
    <row r="161" spans="1:35" ht="14.25" hidden="1"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120"/>
    </row>
    <row r="162" spans="1:35" ht="14.25" hidden="1"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120"/>
    </row>
    <row r="163" spans="1:35" ht="14.25" hidden="1"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120"/>
    </row>
    <row r="164" spans="1:35" ht="14.25" hidden="1"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120"/>
    </row>
    <row r="165" spans="1:35" ht="14.25" hidden="1"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120"/>
    </row>
    <row r="166" spans="1:35" ht="14.25" hidden="1"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120"/>
    </row>
    <row r="167" spans="1:35" ht="14.25" hidden="1"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120"/>
    </row>
    <row r="168" spans="1:35" ht="14.25" hidden="1"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120"/>
    </row>
    <row r="169" spans="1:35" ht="14.25" hidden="1"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120"/>
    </row>
    <row r="170" spans="1:35" ht="14.25" hidden="1"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120"/>
    </row>
    <row r="171" spans="1:35" ht="14.25" hidden="1"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120"/>
    </row>
    <row r="172" spans="1:35" ht="14.25" hidden="1"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120"/>
    </row>
    <row r="173" spans="1:35" ht="14.25" hidden="1"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120"/>
    </row>
    <row r="174" spans="1:35" ht="14.25" hidden="1"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120"/>
    </row>
    <row r="175" spans="1:35" ht="14.25" hidden="1"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120"/>
    </row>
    <row r="176" spans="1:35" ht="14.25" hidden="1"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120"/>
    </row>
    <row r="177" spans="1:35" ht="14.25" hidden="1"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120"/>
    </row>
    <row r="178" spans="1:35" ht="14.25" hidden="1"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120"/>
    </row>
    <row r="179" spans="1:35" ht="14.25" hidden="1"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120"/>
    </row>
    <row r="180" spans="1:35" ht="14.25" hidden="1"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120"/>
    </row>
    <row r="181" spans="1:35" ht="14.25" hidden="1"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120"/>
    </row>
    <row r="182" spans="1:35" ht="14.25" hidden="1"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120"/>
    </row>
    <row r="183" spans="1:35" ht="14.25" hidden="1"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120"/>
    </row>
    <row r="184" spans="1:35" ht="14.25" hidden="1"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120"/>
    </row>
    <row r="185" spans="1:35" ht="14.25" hidden="1"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120"/>
    </row>
    <row r="186" spans="1:35" ht="14.25" hidden="1"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120"/>
    </row>
    <row r="187" spans="1:35" ht="14.25" hidden="1"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120"/>
    </row>
    <row r="188" spans="1:35" ht="14.25" hidden="1"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120"/>
    </row>
    <row r="189" spans="1:35" ht="14.25" hidden="1"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120"/>
    </row>
    <row r="190" spans="1:35" ht="14.25" hidden="1"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120"/>
    </row>
    <row r="191" spans="1:35" ht="14.25" hidden="1"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120"/>
    </row>
    <row r="192" spans="1:35" ht="14.25" hidden="1"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120"/>
    </row>
    <row r="193" spans="1:35" ht="14.25" hidden="1"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120"/>
    </row>
    <row r="194" spans="1:35" ht="14.25" hidden="1"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120"/>
    </row>
    <row r="195" spans="1:35" ht="14.25" hidden="1"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120"/>
    </row>
    <row r="196" spans="1:35" ht="14.25" hidden="1"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120"/>
    </row>
    <row r="197" spans="1:35" ht="14.25" hidden="1"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120"/>
    </row>
    <row r="198" spans="1:35" ht="14.25" hidden="1"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120"/>
    </row>
    <row r="199" spans="1:35" ht="14.25" hidden="1"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120"/>
    </row>
    <row r="200" spans="1:35" ht="14.25" hidden="1"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120"/>
    </row>
    <row r="201" spans="1:35" ht="14.25" hidden="1"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120"/>
    </row>
    <row r="202" spans="1:35" ht="14.25" hidden="1"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120"/>
    </row>
    <row r="203" spans="1:35" ht="14.25" hidden="1"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120"/>
    </row>
    <row r="204" spans="1:35" ht="14.25" hidden="1"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120"/>
    </row>
    <row r="205" spans="1:35" ht="14.25" hidden="1"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120"/>
    </row>
    <row r="206" spans="1:35" ht="14.25" hidden="1"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120"/>
    </row>
    <row r="207" spans="1:35" ht="14.25" hidden="1"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120"/>
    </row>
    <row r="208" spans="1:35" ht="14.25" hidden="1"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120"/>
    </row>
    <row r="209" spans="1:35" ht="14.25" hidden="1"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120"/>
    </row>
    <row r="210" spans="1:35" ht="14.25" hidden="1"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120"/>
    </row>
    <row r="211" spans="1:35" ht="14.25" hidden="1"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120"/>
    </row>
    <row r="212" spans="1:35" ht="14.25" hidden="1"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120"/>
    </row>
    <row r="213" spans="1:35" ht="14.25" hidden="1"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120"/>
    </row>
    <row r="214" spans="1:35" ht="14.25" hidden="1"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120"/>
    </row>
    <row r="215" spans="1:35" ht="14.25" hidden="1"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120"/>
    </row>
    <row r="216" spans="1:35" ht="14.25" hidden="1"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120"/>
    </row>
    <row r="217" spans="1:35" ht="14.25" hidden="1"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120"/>
    </row>
    <row r="218" spans="1:35" ht="14.25" hidden="1"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120"/>
    </row>
    <row r="219" spans="1:35" ht="14.25" hidden="1"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120"/>
    </row>
    <row r="220" spans="1:35" ht="14.25" hidden="1"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120"/>
    </row>
    <row r="221" spans="1:35" ht="14.25" hidden="1"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120"/>
    </row>
    <row r="222" spans="1:35" ht="14.25" hidden="1"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120"/>
    </row>
    <row r="223" spans="1:35" ht="14.25" hidden="1"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120"/>
    </row>
    <row r="224" spans="1:35" ht="14.25" hidden="1"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120"/>
    </row>
    <row r="225" spans="1:35" ht="14.25" hidden="1"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120"/>
    </row>
    <row r="226" spans="1:35" ht="14.25" hidden="1"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120"/>
    </row>
    <row r="227" spans="1:35" ht="14.25" hidden="1"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120"/>
    </row>
    <row r="228" spans="1:35" ht="14.25" hidden="1"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120"/>
    </row>
    <row r="229" spans="1:35" ht="14.25" hidden="1"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120"/>
    </row>
    <row r="230" spans="1:35" ht="14.25" hidden="1"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120"/>
    </row>
    <row r="231" spans="1:35" ht="14.25" hidden="1"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120"/>
    </row>
    <row r="232" spans="1:35" ht="14.25" hidden="1"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120"/>
    </row>
    <row r="233" spans="1:35" ht="14.25" hidden="1"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120"/>
    </row>
    <row r="234" spans="1:35" ht="14.25" hidden="1"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120"/>
    </row>
    <row r="235" spans="1:35" ht="14.25" hidden="1"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120"/>
    </row>
    <row r="236" spans="1:35" ht="14.25" hidden="1"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120"/>
    </row>
    <row r="237" spans="1:35" ht="14.25" hidden="1"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120"/>
    </row>
    <row r="238" spans="1:35" ht="14.25" hidden="1"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120"/>
    </row>
    <row r="239" spans="1:35" ht="14.25" hidden="1"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120"/>
    </row>
    <row r="240" spans="1:35" ht="14.25" hidden="1"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120"/>
    </row>
    <row r="241" spans="1:35" ht="14.25" hidden="1"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120"/>
    </row>
    <row r="242" spans="1:35" ht="14.25" hidden="1"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120"/>
    </row>
    <row r="243" spans="1:35" ht="14.25" hidden="1"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120"/>
    </row>
    <row r="244" spans="1:35" ht="14.25" hidden="1"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120"/>
    </row>
    <row r="245" spans="1:35" ht="14.25" hidden="1"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120"/>
    </row>
    <row r="246" spans="1:35" ht="14.25" hidden="1"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120"/>
    </row>
    <row r="247" spans="1:35" ht="14.25" hidden="1"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120"/>
    </row>
    <row r="248" spans="1:35" ht="14.25" hidden="1"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120"/>
    </row>
    <row r="249" spans="1:35" ht="14.25" hidden="1"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120"/>
    </row>
    <row r="250" spans="1:35" ht="14.25" hidden="1"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120"/>
    </row>
    <row r="251" spans="1:35" ht="14.25" hidden="1"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120"/>
    </row>
    <row r="252" spans="1:35" ht="14.25" hidden="1"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120"/>
    </row>
    <row r="253" spans="1:35" ht="14.25" hidden="1"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120"/>
    </row>
    <row r="254" spans="1:35" ht="14.25" hidden="1"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120"/>
    </row>
    <row r="255" spans="1:35" ht="14.25" hidden="1"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120"/>
    </row>
    <row r="256" spans="1:35" ht="14.25" hidden="1"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120"/>
    </row>
    <row r="257" spans="1:35" ht="14.25" hidden="1"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120"/>
    </row>
    <row r="258" spans="1:35" ht="14.25" hidden="1"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120"/>
    </row>
    <row r="259" spans="1:35" ht="14.25" hidden="1"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120"/>
    </row>
    <row r="260" spans="1:35" ht="14.25" hidden="1"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120"/>
    </row>
    <row r="261" spans="1:35" ht="14.25" hidden="1"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120"/>
    </row>
    <row r="262" spans="1:35" ht="14.25" hidden="1"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120"/>
    </row>
    <row r="263" spans="1:35" ht="14.25" hidden="1"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120"/>
    </row>
    <row r="264" spans="1:35" ht="14.25" hidden="1"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120"/>
    </row>
    <row r="265" spans="1:35" ht="14.25" hidden="1"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120"/>
    </row>
    <row r="266" spans="1:35" ht="14.25" hidden="1"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120"/>
    </row>
    <row r="267" spans="1:35" ht="14.25" hidden="1"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120"/>
    </row>
    <row r="268" spans="1:35" ht="14.25" hidden="1"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120"/>
    </row>
    <row r="269" spans="1:35" ht="14.25" hidden="1"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120"/>
    </row>
    <row r="270" spans="1:35" ht="14.25" hidden="1"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120"/>
    </row>
    <row r="271" spans="1:35" ht="14.25" hidden="1"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120"/>
    </row>
    <row r="272" spans="1:35" ht="14.25" hidden="1"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120"/>
    </row>
    <row r="273" spans="1:35" ht="14.25" hidden="1"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120"/>
    </row>
    <row r="274" spans="1:35" ht="14.25" hidden="1"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120"/>
    </row>
    <row r="275" spans="1:35" ht="14.25" hidden="1"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120"/>
    </row>
    <row r="276" spans="1:35" ht="14.25" hidden="1"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120"/>
    </row>
    <row r="277" spans="1:35" ht="14.25" hidden="1"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120"/>
    </row>
    <row r="278" spans="1:35" ht="14.25" hidden="1"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120"/>
    </row>
    <row r="279" spans="1:35" ht="14.25" hidden="1"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120"/>
    </row>
    <row r="280" spans="1:35" ht="14.25" hidden="1"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120"/>
    </row>
    <row r="281" spans="1:35" ht="14.25" hidden="1"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120"/>
    </row>
    <row r="282" spans="1:35" ht="14.25" hidden="1"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120"/>
    </row>
    <row r="283" spans="1:35" ht="14.25" hidden="1"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120"/>
    </row>
    <row r="284" spans="1:35" ht="14.25" hidden="1"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120"/>
    </row>
    <row r="285" spans="1:35" ht="14.25" hidden="1"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120"/>
    </row>
    <row r="286" spans="1:35" ht="14.25" hidden="1"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120"/>
    </row>
    <row r="287" spans="1:35" ht="14.25" hidden="1"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120"/>
    </row>
    <row r="288" spans="1:35" ht="14.25" hidden="1"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120"/>
    </row>
    <row r="289" spans="1:35" ht="14.25" hidden="1"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120"/>
    </row>
    <row r="290" spans="1:35" ht="14.25" hidden="1"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120"/>
    </row>
    <row r="291" spans="1:35" ht="14.25" hidden="1"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120"/>
    </row>
    <row r="292" spans="1:35" ht="14.25" hidden="1"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120"/>
    </row>
    <row r="293" spans="1:35" ht="14.25" hidden="1"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120"/>
    </row>
    <row r="294" spans="1:35" ht="14.25" hidden="1"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120"/>
    </row>
    <row r="295" spans="1:35" ht="14.25" hidden="1"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120"/>
    </row>
    <row r="296" spans="1:35" ht="14.25" hidden="1"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120"/>
    </row>
    <row r="297" spans="1:35" ht="14.25" hidden="1"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120"/>
    </row>
    <row r="298" spans="1:35" ht="14.25" hidden="1"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120"/>
    </row>
    <row r="299" spans="1:35" ht="14.25" hidden="1"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120"/>
    </row>
    <row r="300" spans="1:35" ht="14.25" hidden="1"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120"/>
    </row>
    <row r="301" spans="1:35" ht="14.25" hidden="1"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120"/>
    </row>
    <row r="302" spans="1:35" ht="14.25" hidden="1"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120"/>
    </row>
    <row r="303" spans="1:35" ht="14.25" hidden="1"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120"/>
    </row>
    <row r="304" spans="1:35" ht="14.25" hidden="1"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120"/>
    </row>
    <row r="305" spans="1:35" ht="14.25" hidden="1"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120"/>
    </row>
    <row r="306" spans="1:35" ht="14.25" hidden="1"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120"/>
    </row>
    <row r="307" spans="1:35" ht="14.25" hidden="1"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120"/>
    </row>
    <row r="308" spans="1:35" ht="14.25" hidden="1"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120"/>
    </row>
    <row r="309" spans="1:35" ht="14.25" hidden="1"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120"/>
    </row>
    <row r="310" spans="1:35" ht="14.25" hidden="1"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120"/>
    </row>
    <row r="311" spans="1:35" ht="14.25" hidden="1"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120"/>
    </row>
    <row r="312" spans="1:35" ht="14.25" hidden="1"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120"/>
    </row>
    <row r="313" spans="1:35" ht="14.25" hidden="1"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120"/>
    </row>
    <row r="314" spans="1:35" ht="14.25" hidden="1"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120"/>
    </row>
    <row r="315" spans="1:35" ht="14.25" hidden="1"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120"/>
    </row>
    <row r="316" spans="1:35" ht="14.25" hidden="1"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120"/>
    </row>
    <row r="317" spans="1:35" ht="14.25" hidden="1"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120"/>
    </row>
    <row r="318" spans="1:35" ht="14.25" hidden="1"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120"/>
    </row>
    <row r="319" spans="1:35" ht="14.25" hidden="1"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120"/>
    </row>
    <row r="320" spans="1:35" ht="14.25" hidden="1"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120"/>
    </row>
    <row r="321" spans="1:35" ht="14.25" hidden="1"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120"/>
    </row>
    <row r="322" spans="1:35" ht="14.25" hidden="1"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120"/>
    </row>
    <row r="323" spans="1:35" ht="14.25" hidden="1"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120"/>
    </row>
    <row r="324" spans="1:35" ht="14.25" hidden="1"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120"/>
    </row>
    <row r="325" spans="1:35" ht="14.25" hidden="1"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120"/>
    </row>
    <row r="326" spans="1:35" ht="14.25" hidden="1"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120"/>
    </row>
    <row r="327" spans="1:35" ht="14.25" hidden="1"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120"/>
    </row>
    <row r="328" spans="1:35" ht="14.25" hidden="1"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120"/>
    </row>
    <row r="329" spans="1:35" ht="14.25" hidden="1"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120"/>
    </row>
    <row r="330" spans="1:35" ht="14.25" hidden="1"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120"/>
    </row>
    <row r="331" spans="1:35" ht="14.25" hidden="1"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120"/>
    </row>
    <row r="332" spans="1:35" ht="14.25" hidden="1"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120"/>
    </row>
    <row r="333" spans="1:35" ht="14.25" hidden="1"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120"/>
    </row>
    <row r="334" spans="1:35" ht="14.25" hidden="1"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120"/>
    </row>
    <row r="335" spans="1:35" ht="14.25" hidden="1"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120"/>
    </row>
    <row r="336" spans="1:35" ht="14.25" hidden="1"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120"/>
    </row>
    <row r="337" spans="1:35" ht="14.25" hidden="1"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120"/>
    </row>
    <row r="338" spans="1:35" ht="14.25" hidden="1"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120"/>
    </row>
    <row r="339" spans="1:35" ht="14.25" hidden="1"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120"/>
    </row>
    <row r="340" spans="1:35" ht="14.25" hidden="1"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120"/>
    </row>
    <row r="341" spans="1:35" ht="14.25" hidden="1"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120"/>
    </row>
    <row r="342" spans="1:35" ht="14.25" hidden="1"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120"/>
    </row>
    <row r="343" spans="1:35" ht="14.25" hidden="1"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120"/>
    </row>
    <row r="344" spans="1:35" ht="14.25" hidden="1"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120"/>
    </row>
    <row r="345" spans="1:35" ht="14.25" hidden="1"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120"/>
    </row>
    <row r="346" spans="1:35" ht="14.25" hidden="1"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120"/>
    </row>
    <row r="347" spans="1:35" ht="14.25" hidden="1"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120"/>
    </row>
    <row r="348" spans="1:35" ht="14.25" hidden="1"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120"/>
    </row>
    <row r="349" spans="1:35" ht="14.25" hidden="1"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120"/>
    </row>
    <row r="350" spans="1:35" ht="14.25" hidden="1"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120"/>
    </row>
    <row r="351" spans="1:35" ht="14.25" hidden="1"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120"/>
    </row>
    <row r="352" spans="1:35" ht="14.25" hidden="1"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120"/>
    </row>
    <row r="353" spans="1:35" ht="14.25" hidden="1"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120"/>
    </row>
    <row r="354" spans="1:35" ht="14.25" hidden="1"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120"/>
    </row>
    <row r="355" spans="1:35" ht="14.25" hidden="1"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120"/>
    </row>
    <row r="356" spans="1:35" ht="14.25" hidden="1"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120"/>
    </row>
    <row r="357" spans="1:35" ht="14.25" hidden="1"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120"/>
    </row>
    <row r="358" spans="1:35" ht="14.25" hidden="1"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120"/>
    </row>
    <row r="359" spans="1:35" ht="14.25" hidden="1"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120"/>
    </row>
    <row r="360" spans="1:35" ht="14.25" hidden="1"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120"/>
    </row>
    <row r="361" spans="1:35" ht="14.25" hidden="1"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120"/>
    </row>
    <row r="362" spans="1:35" ht="14.25" hidden="1"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120"/>
    </row>
    <row r="363" spans="1:35" ht="14.25" hidden="1"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120"/>
    </row>
    <row r="364" spans="1:35" ht="14.25" hidden="1"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120"/>
    </row>
    <row r="365" spans="1:35" ht="14.25" hidden="1"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120"/>
    </row>
    <row r="366" spans="1:35" ht="14.25" hidden="1"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120"/>
    </row>
    <row r="367" spans="1:35" ht="14.25" hidden="1"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120"/>
    </row>
    <row r="368" spans="1:35" ht="14.25" hidden="1"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120"/>
    </row>
    <row r="369" spans="1:35" ht="14.25" hidden="1"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120"/>
    </row>
    <row r="370" spans="1:35" ht="14.25" hidden="1"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120"/>
    </row>
    <row r="371" spans="1:35" ht="14.25" hidden="1"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120"/>
    </row>
    <row r="372" spans="1:35" ht="14.25" hidden="1"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120"/>
    </row>
    <row r="373" spans="1:35" ht="14.25" hidden="1"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120"/>
    </row>
    <row r="374" spans="1:35" ht="14.25" hidden="1"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120"/>
    </row>
    <row r="375" spans="1:35" ht="14.25" hidden="1"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120"/>
    </row>
    <row r="376" spans="1:35" ht="14.25" hidden="1"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120"/>
    </row>
    <row r="377" spans="1:35" ht="14.25" hidden="1"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120"/>
    </row>
    <row r="378" spans="1:35" ht="14.25" hidden="1"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120"/>
    </row>
    <row r="379" spans="1:35" ht="14.25" hidden="1"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120"/>
    </row>
    <row r="380" spans="1:35" ht="14.25" hidden="1"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120"/>
    </row>
    <row r="381" spans="1:35" ht="14.25" hidden="1"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120"/>
    </row>
    <row r="382" spans="1:35" ht="14.25" hidden="1"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120"/>
    </row>
    <row r="383" spans="1:35" ht="14.25" hidden="1"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120"/>
    </row>
    <row r="384" spans="1:35" ht="14.25" hidden="1"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120"/>
    </row>
    <row r="385" spans="1:35" ht="14.25" hidden="1"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120"/>
    </row>
    <row r="386" spans="1:35" ht="14.25" hidden="1"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120"/>
    </row>
    <row r="387" spans="1:35" ht="14.25" hidden="1"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120"/>
    </row>
    <row r="388" spans="1:35" ht="14.25" hidden="1"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120"/>
    </row>
    <row r="389" spans="1:35" ht="14.25" hidden="1"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120"/>
    </row>
    <row r="390" spans="1:35" ht="14.25" hidden="1"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120"/>
    </row>
    <row r="391" spans="1:35" ht="14.25" hidden="1"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120"/>
    </row>
    <row r="392" spans="1:35" ht="14.25" hidden="1"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120"/>
    </row>
    <row r="393" spans="1:35" ht="14.25" hidden="1"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120"/>
    </row>
    <row r="394" spans="1:35" ht="14.25" hidden="1"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120"/>
    </row>
    <row r="395" spans="1:35" ht="14.25" hidden="1"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120"/>
    </row>
    <row r="396" spans="1:35" ht="14.25" hidden="1"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120"/>
    </row>
    <row r="397" spans="1:35" ht="14.25" hidden="1"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120"/>
    </row>
    <row r="398" spans="1:35" ht="14.25" hidden="1"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120"/>
    </row>
    <row r="399" spans="1:35" ht="14.25" hidden="1"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120"/>
    </row>
    <row r="400" spans="1:35" ht="14.25" hidden="1"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120"/>
    </row>
    <row r="401" spans="1:35" ht="14.25" hidden="1"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120"/>
    </row>
    <row r="402" spans="1:35" ht="14.25" hidden="1"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120"/>
    </row>
    <row r="403" spans="1:35" ht="14.25" hidden="1"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120"/>
    </row>
    <row r="404" spans="1:35" ht="14.25" hidden="1"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120"/>
    </row>
    <row r="405" spans="1:35" ht="14.25" hidden="1"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120"/>
    </row>
    <row r="406" spans="1:35" ht="14.25" hidden="1"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120"/>
    </row>
    <row r="407" spans="1:35" ht="14.25" hidden="1"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120"/>
    </row>
    <row r="408" spans="1:35" ht="14.25" hidden="1"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120"/>
    </row>
    <row r="409" spans="1:35" ht="14.25" hidden="1"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120"/>
    </row>
    <row r="410" spans="1:35" ht="14.25" hidden="1"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120"/>
    </row>
    <row r="411" spans="1:35" ht="14.25" hidden="1"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120"/>
    </row>
    <row r="412" spans="1:35" ht="14.25" hidden="1"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120"/>
    </row>
    <row r="413" spans="1:35" ht="14.25" hidden="1"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120"/>
    </row>
    <row r="414" spans="1:35" ht="14.25" hidden="1"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120"/>
    </row>
    <row r="415" spans="1:35" ht="14.25" hidden="1"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120"/>
    </row>
    <row r="416" spans="1:35" ht="14.25" hidden="1"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120"/>
    </row>
    <row r="417" spans="1:35" ht="14.25" hidden="1"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120"/>
    </row>
    <row r="418" spans="1:35" ht="14.25" hidden="1"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120"/>
    </row>
    <row r="419" spans="1:35" ht="14.25" hidden="1"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120"/>
    </row>
    <row r="420" spans="1:35" ht="14.25" hidden="1"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120"/>
    </row>
    <row r="421" spans="1:35" ht="14.25" hidden="1"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120"/>
    </row>
    <row r="422" spans="1:35" ht="14.25" hidden="1"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120"/>
    </row>
    <row r="423" spans="1:35" ht="14.25" hidden="1"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120"/>
    </row>
    <row r="424" spans="1:35" ht="14.25" hidden="1"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120"/>
    </row>
    <row r="425" spans="1:35" ht="14.25" hidden="1"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120"/>
    </row>
    <row r="426" spans="1:35" ht="14.25" hidden="1"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120"/>
    </row>
    <row r="427" spans="1:35" ht="14.25" hidden="1"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120"/>
    </row>
    <row r="428" spans="1:35" ht="14.25" hidden="1"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120"/>
    </row>
    <row r="429" spans="1:35" ht="14.25" hidden="1"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120"/>
    </row>
    <row r="430" spans="1:35" ht="14.25" hidden="1"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120"/>
    </row>
    <row r="431" spans="1:35" ht="14.25" hidden="1"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120"/>
    </row>
    <row r="432" spans="1:35" ht="14.25" hidden="1"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120"/>
    </row>
    <row r="433" spans="1:35" ht="14.25" hidden="1"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120"/>
    </row>
    <row r="434" spans="1:35" ht="14.25" hidden="1"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120"/>
    </row>
    <row r="435" spans="1:35" ht="14.25" hidden="1"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120"/>
    </row>
    <row r="436" spans="1:35" ht="14.25" hidden="1"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120"/>
    </row>
    <row r="437" spans="1:35" ht="14.25" hidden="1"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120"/>
    </row>
    <row r="438" spans="1:35" ht="14.25" hidden="1"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120"/>
    </row>
    <row r="439" spans="1:35" ht="14.25" hidden="1"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120"/>
    </row>
    <row r="440" spans="1:35" ht="14.25" hidden="1"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120"/>
    </row>
    <row r="441" spans="1:35" ht="14.25" hidden="1"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120"/>
    </row>
    <row r="442" spans="1:35" ht="14.25" hidden="1"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120"/>
    </row>
    <row r="443" spans="1:35" ht="14.25" hidden="1"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120"/>
    </row>
    <row r="444" spans="1:35" ht="14.25" hidden="1"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120"/>
    </row>
    <row r="445" spans="1:35" ht="14.25" hidden="1"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120"/>
    </row>
    <row r="446" spans="1:35" ht="14.25" hidden="1"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120"/>
    </row>
    <row r="447" spans="1:35" ht="14.25" hidden="1"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120"/>
    </row>
    <row r="448" spans="1:35" ht="14.25" hidden="1"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120"/>
    </row>
    <row r="449" spans="1:35" ht="14.25" hidden="1"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120"/>
    </row>
    <row r="450" spans="1:35" ht="14.25" hidden="1"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120"/>
    </row>
    <row r="451" spans="1:35" ht="14.25" hidden="1"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120"/>
    </row>
    <row r="452" spans="1:35" ht="14.25" hidden="1"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120"/>
    </row>
    <row r="453" spans="1:35" ht="14.25" hidden="1"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120"/>
    </row>
    <row r="454" spans="1:35" ht="14.25" hidden="1"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120"/>
    </row>
    <row r="455" spans="1:35" ht="14.25" hidden="1"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120"/>
    </row>
    <row r="456" spans="1:35" ht="14.25" hidden="1"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120"/>
    </row>
    <row r="457" spans="1:35" ht="14.25" hidden="1"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120"/>
    </row>
    <row r="458" spans="1:35" ht="14.25" hidden="1"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120"/>
    </row>
    <row r="459" spans="1:35" ht="14.25" hidden="1"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120"/>
    </row>
    <row r="460" spans="1:35" ht="14.25" hidden="1"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120"/>
    </row>
    <row r="461" spans="1:35" ht="14.25" hidden="1"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120"/>
    </row>
    <row r="462" spans="1:35" ht="14.25" hidden="1"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120"/>
    </row>
    <row r="463" spans="1:35" ht="14.25" hidden="1"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120"/>
    </row>
    <row r="464" spans="1:35" ht="14.25" hidden="1"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120"/>
    </row>
    <row r="465" spans="1:35" ht="14.25" hidden="1"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120"/>
    </row>
    <row r="466" spans="1:35" ht="14.25" hidden="1"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120"/>
    </row>
    <row r="467" spans="1:35" ht="14.25" hidden="1"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120"/>
    </row>
    <row r="468" spans="1:35" ht="14.25" hidden="1"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120"/>
    </row>
    <row r="469" spans="1:35" ht="14.25" hidden="1"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120"/>
    </row>
    <row r="470" spans="1:35" ht="14.25" hidden="1"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120"/>
    </row>
    <row r="471" spans="1:35" ht="14.25" hidden="1"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120"/>
    </row>
    <row r="472" spans="1:35" ht="14.25" hidden="1"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120"/>
    </row>
    <row r="473" spans="1:35" ht="14.25" hidden="1"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120"/>
    </row>
    <row r="474" spans="1:35" ht="14.25" hidden="1"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120"/>
    </row>
    <row r="475" spans="1:35" ht="14.25" hidden="1"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120"/>
    </row>
    <row r="476" spans="1:35" ht="14.25" hidden="1"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120"/>
    </row>
    <row r="477" spans="1:35" ht="14.25" hidden="1"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120"/>
    </row>
    <row r="478" spans="1:35" ht="14.25" hidden="1"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120"/>
    </row>
    <row r="479" spans="1:35" ht="14.25" hidden="1"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120"/>
    </row>
    <row r="480" spans="1:35" ht="14.25" hidden="1"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120"/>
    </row>
    <row r="481" spans="1:35" ht="14.25" hidden="1"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120"/>
    </row>
    <row r="482" spans="1:35" ht="14.25" hidden="1"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120"/>
    </row>
    <row r="483" spans="1:35" ht="14.25" hidden="1"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120"/>
    </row>
    <row r="484" spans="1:35" ht="14.25" hidden="1"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120"/>
    </row>
    <row r="485" spans="1:35" ht="14.25" hidden="1"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120"/>
    </row>
    <row r="486" spans="1:35" ht="14.25" hidden="1"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120"/>
    </row>
    <row r="487" spans="1:35" ht="14.25" hidden="1"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120"/>
    </row>
    <row r="488" spans="1:35" ht="14.25" hidden="1"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120"/>
    </row>
    <row r="489" spans="1:35" ht="14.25" hidden="1"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120"/>
    </row>
    <row r="490" spans="1:35" ht="14.25" hidden="1"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120"/>
    </row>
    <row r="491" spans="1:35" ht="14.25" hidden="1"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120"/>
    </row>
    <row r="492" spans="1:35" ht="14.25" hidden="1"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120"/>
    </row>
    <row r="493" spans="1:35" ht="14.25" hidden="1"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120"/>
    </row>
    <row r="494" spans="1:35" ht="14.25" hidden="1"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120"/>
    </row>
    <row r="495" spans="1:35" ht="14.25" hidden="1"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120"/>
    </row>
    <row r="496" spans="1:35" ht="14.25" hidden="1"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120"/>
    </row>
    <row r="497" spans="1:35" ht="14.25" hidden="1"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120"/>
    </row>
    <row r="498" spans="1:35" ht="14.25" hidden="1"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120"/>
    </row>
    <row r="499" spans="1:35" ht="14.25" hidden="1"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120"/>
    </row>
    <row r="500" spans="1:35" ht="14.25" hidden="1"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120"/>
    </row>
    <row r="501" spans="1:35" ht="14.25" hidden="1"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120"/>
    </row>
    <row r="502" spans="1:35" ht="14.25" hidden="1"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120"/>
    </row>
    <row r="503" spans="1:35" ht="14.25" hidden="1"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120"/>
    </row>
    <row r="504" spans="1:35" ht="14.25" hidden="1"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120"/>
    </row>
    <row r="505" spans="1:35" ht="14.25" hidden="1"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120"/>
    </row>
    <row r="506" spans="1:35" ht="14.25" hidden="1"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120"/>
    </row>
    <row r="507" spans="1:35" ht="14.25" hidden="1"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120"/>
    </row>
    <row r="508" spans="1:35" ht="14.25" hidden="1"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120"/>
    </row>
    <row r="509" spans="1:35" ht="14.25" hidden="1"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120"/>
    </row>
    <row r="510" spans="1:35" ht="14.25" hidden="1"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120"/>
    </row>
    <row r="511" spans="1:35" ht="14.25" hidden="1"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120"/>
    </row>
    <row r="512" spans="1:35" ht="14.25" hidden="1"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120"/>
    </row>
    <row r="513" spans="1:35" ht="14.25" hidden="1"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120"/>
    </row>
    <row r="514" spans="1:35" ht="14.25" hidden="1"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120"/>
    </row>
    <row r="515" spans="1:35" ht="14.25" hidden="1"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120"/>
    </row>
    <row r="516" spans="1:35" ht="14.25" hidden="1"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120"/>
    </row>
    <row r="517" spans="1:35" ht="14.25" hidden="1"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120"/>
    </row>
    <row r="518" spans="1:35" ht="14.25" hidden="1"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120"/>
    </row>
    <row r="519" spans="1:35" ht="14.25" hidden="1"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120"/>
    </row>
    <row r="520" spans="1:35" ht="14.25" hidden="1"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120"/>
    </row>
    <row r="521" spans="1:35" ht="14.25" hidden="1"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120"/>
    </row>
    <row r="522" spans="1:35" ht="14.25" hidden="1"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120"/>
    </row>
    <row r="523" spans="1:35" ht="14.25" hidden="1"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120"/>
    </row>
    <row r="524" spans="1:35" ht="14.25" hidden="1"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120"/>
    </row>
    <row r="525" spans="1:35" ht="14.25" hidden="1"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120"/>
    </row>
    <row r="526" spans="1:35" ht="14.25" hidden="1"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120"/>
    </row>
    <row r="527" spans="1:35" ht="14.25" hidden="1"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120"/>
    </row>
    <row r="528" spans="1:35" ht="14.25" hidden="1"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120"/>
    </row>
    <row r="529" spans="1:35" ht="14.25" hidden="1"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120"/>
    </row>
    <row r="530" spans="1:35" ht="14.25" hidden="1"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120"/>
    </row>
    <row r="531" spans="1:35" ht="14.25" hidden="1"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120"/>
    </row>
    <row r="532" spans="1:35" ht="14.25" hidden="1"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120"/>
    </row>
    <row r="533" spans="1:35" ht="14.25" hidden="1"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120"/>
    </row>
    <row r="534" spans="1:35" ht="14.25" hidden="1"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120"/>
    </row>
    <row r="535" spans="1:35" ht="14.25" hidden="1"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120"/>
    </row>
    <row r="536" spans="1:35" ht="14.25" hidden="1"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120"/>
    </row>
    <row r="537" spans="1:35" ht="14.25" hidden="1"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120"/>
    </row>
    <row r="538" spans="1:35" ht="14.25" hidden="1"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120"/>
    </row>
    <row r="539" spans="1:35" ht="14.25" hidden="1"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120"/>
    </row>
    <row r="540" spans="1:35" ht="14.25" hidden="1"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120"/>
    </row>
    <row r="541" spans="1:35" ht="14.25" hidden="1"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120"/>
    </row>
    <row r="542" spans="1:35" ht="14.25" hidden="1"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120"/>
    </row>
    <row r="543" spans="1:35" ht="14.25" hidden="1"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120"/>
    </row>
    <row r="544" spans="1:35" ht="14.25" hidden="1"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120"/>
    </row>
    <row r="545" spans="1:35" ht="14.25" hidden="1"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120"/>
    </row>
    <row r="546" spans="1:35" ht="14.25" hidden="1"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120"/>
    </row>
    <row r="547" spans="1:35" ht="14.25" hidden="1"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120"/>
    </row>
    <row r="548" spans="1:35" ht="14.25" hidden="1"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120"/>
    </row>
    <row r="549" spans="1:35" ht="14.25" hidden="1"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120"/>
    </row>
    <row r="550" spans="1:35" ht="14.25" hidden="1"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120"/>
    </row>
    <row r="551" spans="1:35" ht="14.25" hidden="1"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120"/>
    </row>
    <row r="552" spans="1:35" ht="14.25" hidden="1"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120"/>
    </row>
    <row r="553" spans="1:35" ht="14.25" hidden="1"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120"/>
    </row>
    <row r="554" spans="1:35" ht="14.25" hidden="1"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120"/>
    </row>
    <row r="555" spans="1:35" ht="14.25" hidden="1"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120"/>
    </row>
    <row r="556" spans="1:35" ht="14.25" hidden="1"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120"/>
    </row>
    <row r="557" spans="1:35" ht="14.25" hidden="1"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120"/>
    </row>
    <row r="558" spans="1:35" ht="14.25" hidden="1"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120"/>
    </row>
    <row r="559" spans="1:35" ht="14.25" hidden="1"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120"/>
    </row>
    <row r="560" spans="1:35" ht="14.25" hidden="1"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120"/>
    </row>
    <row r="561" spans="1:35" ht="14.25" hidden="1"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120"/>
    </row>
    <row r="562" spans="1:35" ht="14.25" hidden="1"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120"/>
    </row>
    <row r="563" spans="1:35" ht="14.25" hidden="1"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120"/>
    </row>
    <row r="564" spans="1:35" ht="14.25" hidden="1"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120"/>
    </row>
    <row r="565" spans="1:35" ht="14.25" hidden="1"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120"/>
    </row>
    <row r="566" spans="1:35" ht="14.25" hidden="1"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120"/>
    </row>
    <row r="567" spans="1:35" ht="14.25" hidden="1"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120"/>
    </row>
    <row r="568" spans="1:35" ht="14.25" hidden="1"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120"/>
    </row>
    <row r="569" spans="1:35" ht="14.25" hidden="1"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120"/>
    </row>
    <row r="570" spans="1:35" ht="14.25" hidden="1"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120"/>
    </row>
    <row r="571" spans="1:35" ht="14.25" hidden="1"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120"/>
    </row>
    <row r="572" spans="1:35" ht="14.25" hidden="1"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120"/>
    </row>
    <row r="573" spans="1:35" ht="14.25" hidden="1"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120"/>
    </row>
    <row r="574" spans="1:35" ht="14.25" hidden="1"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120"/>
    </row>
    <row r="575" spans="1:35" ht="14.25" hidden="1"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120"/>
    </row>
    <row r="576" spans="1:35" ht="14.25" hidden="1"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120"/>
    </row>
    <row r="577" spans="1:35" ht="14.25" hidden="1"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120"/>
    </row>
    <row r="578" spans="1:35" ht="14.25" hidden="1"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120"/>
    </row>
    <row r="579" spans="1:35" ht="14.25" hidden="1"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120"/>
    </row>
    <row r="580" spans="1:35" ht="14.25" hidden="1"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120"/>
    </row>
    <row r="581" spans="1:35" ht="14.25" hidden="1"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120"/>
    </row>
    <row r="582" spans="1:35" ht="14.25" hidden="1"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120"/>
    </row>
    <row r="583" spans="1:35" ht="14.25" hidden="1"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120"/>
    </row>
    <row r="584" spans="1:35" ht="14.25" hidden="1"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120"/>
    </row>
    <row r="585" spans="1:35" ht="14.25" hidden="1"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120"/>
    </row>
    <row r="586" spans="1:35" ht="14.25" hidden="1"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120"/>
    </row>
    <row r="587" spans="1:35" ht="14.25" hidden="1"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120"/>
    </row>
    <row r="588" spans="1:35" ht="14.25" hidden="1"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120"/>
    </row>
    <row r="589" spans="1:35" ht="14.25" hidden="1"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120"/>
    </row>
    <row r="590" spans="1:35" ht="14.25" hidden="1"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120"/>
    </row>
    <row r="591" spans="1:35" ht="14.25" hidden="1"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120"/>
    </row>
    <row r="592" spans="1:35" ht="14.25" hidden="1"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120"/>
    </row>
    <row r="593" spans="1:35" ht="14.25" hidden="1"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120"/>
    </row>
    <row r="594" spans="1:35" ht="14.25" hidden="1"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120"/>
    </row>
    <row r="595" spans="1:35" ht="14.25" hidden="1"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120"/>
    </row>
    <row r="596" spans="1:35" ht="14.25" hidden="1"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120"/>
    </row>
    <row r="597" spans="1:35" ht="14.25" hidden="1"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120"/>
    </row>
    <row r="598" spans="1:35" ht="14.25" hidden="1"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120"/>
    </row>
    <row r="599" spans="1:35" ht="14.25" hidden="1"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120"/>
    </row>
    <row r="600" spans="1:35" ht="14.25" hidden="1"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120"/>
    </row>
    <row r="601" spans="1:35" ht="14.25" hidden="1"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120"/>
    </row>
    <row r="602" spans="1:35" ht="14.25" hidden="1"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120"/>
    </row>
    <row r="603" spans="1:35" ht="14.25" hidden="1"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120"/>
    </row>
    <row r="604" spans="1:35" ht="14.25" hidden="1"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120"/>
    </row>
    <row r="605" spans="1:35" ht="14.25" hidden="1"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120"/>
    </row>
    <row r="606" spans="1:35" ht="14.25" hidden="1"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120"/>
    </row>
    <row r="607" spans="1:35" ht="14.25" hidden="1"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120"/>
    </row>
    <row r="608" spans="1:35" ht="14.25" hidden="1"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120"/>
    </row>
    <row r="609" spans="1:35" ht="14.25" hidden="1"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120"/>
    </row>
    <row r="610" spans="1:35" ht="14.25" hidden="1"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120"/>
    </row>
    <row r="611" spans="1:35" ht="14.25" hidden="1"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120"/>
    </row>
    <row r="612" spans="1:35" ht="14.25" hidden="1"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120"/>
    </row>
    <row r="613" spans="1:35" ht="14.25" hidden="1"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120"/>
    </row>
    <row r="614" spans="1:35" ht="14.25" hidden="1"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120"/>
    </row>
    <row r="615" spans="1:35" ht="14.25" hidden="1"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120"/>
    </row>
    <row r="616" spans="1:35" ht="14.25" hidden="1"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120"/>
    </row>
    <row r="617" spans="1:35" ht="14.25" hidden="1"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120"/>
    </row>
    <row r="618" spans="1:35" ht="14.25" hidden="1"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120"/>
    </row>
    <row r="619" spans="1:35" ht="14.25" hidden="1"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120"/>
    </row>
    <row r="620" spans="1:35" ht="14.25" hidden="1"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120"/>
    </row>
    <row r="621" spans="1:35" ht="14.25" hidden="1"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120"/>
    </row>
    <row r="622" spans="1:35" ht="14.25" hidden="1"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120"/>
    </row>
    <row r="623" spans="1:35" ht="14.25" hidden="1"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120"/>
    </row>
    <row r="624" spans="1:35" ht="14.25" hidden="1"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120"/>
    </row>
    <row r="625" spans="1:35" ht="14.25" hidden="1"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120"/>
    </row>
    <row r="626" spans="1:35" ht="14.25" hidden="1"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120"/>
    </row>
    <row r="627" spans="1:35" ht="14.25" hidden="1"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120"/>
    </row>
    <row r="628" spans="1:35" ht="14.25" hidden="1"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120"/>
    </row>
    <row r="629" spans="1:35" ht="14.25" hidden="1"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120"/>
    </row>
    <row r="630" spans="1:35" ht="14.25" hidden="1"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120"/>
    </row>
    <row r="631" spans="1:35" ht="14.25" hidden="1"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120"/>
    </row>
    <row r="632" spans="1:35" ht="14.25" hidden="1"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120"/>
    </row>
    <row r="633" spans="1:35" ht="14.25" hidden="1"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120"/>
    </row>
    <row r="634" spans="1:35" ht="14.25" hidden="1"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120"/>
    </row>
    <row r="635" spans="1:35" ht="14.25" hidden="1"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120"/>
    </row>
    <row r="636" spans="1:35" ht="14.25" hidden="1"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120"/>
    </row>
    <row r="637" spans="1:35" ht="14.25" hidden="1"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120"/>
    </row>
    <row r="638" spans="1:35" ht="14.25" hidden="1"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120"/>
    </row>
    <row r="639" spans="1:35" ht="14.25" hidden="1"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120"/>
    </row>
    <row r="640" spans="1:35" ht="14.25" hidden="1"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120"/>
    </row>
    <row r="641" spans="1:35" ht="14.25" hidden="1"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120"/>
    </row>
    <row r="642" spans="1:35" ht="14.25" hidden="1"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120"/>
    </row>
    <row r="643" spans="1:35" ht="14.25" hidden="1"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120"/>
    </row>
    <row r="644" spans="1:35" ht="14.25" hidden="1"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120"/>
    </row>
    <row r="645" spans="1:35" ht="14.25" hidden="1"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120"/>
    </row>
    <row r="646" spans="1:35" ht="14.25" hidden="1"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120"/>
    </row>
    <row r="647" spans="1:35" ht="14.25" hidden="1"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120"/>
    </row>
    <row r="648" spans="1:35" ht="14.25" hidden="1"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120"/>
    </row>
    <row r="649" spans="1:35" ht="14.25" hidden="1"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120"/>
    </row>
    <row r="650" spans="1:35" ht="14.25" hidden="1"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120"/>
    </row>
    <row r="651" spans="1:35" ht="14.25" hidden="1"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120"/>
    </row>
    <row r="652" spans="1:35" ht="14.25" hidden="1"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120"/>
    </row>
    <row r="653" spans="1:35" ht="14.25" hidden="1"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120"/>
    </row>
    <row r="654" spans="1:35" ht="14.25" hidden="1"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120"/>
    </row>
    <row r="655" spans="1:35" ht="14.25" hidden="1"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120"/>
    </row>
    <row r="656" spans="1:35" ht="14.25" hidden="1"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120"/>
    </row>
    <row r="657" spans="1:35" ht="14.25" hidden="1"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120"/>
    </row>
    <row r="658" spans="1:35" ht="14.25" hidden="1"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120"/>
    </row>
    <row r="659" spans="1:35" ht="14.25" hidden="1"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120"/>
    </row>
    <row r="660" spans="1:35" ht="14.25" hidden="1"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120"/>
    </row>
    <row r="661" spans="1:35" ht="14.25" hidden="1"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120"/>
    </row>
    <row r="662" spans="1:35" ht="14.25" hidden="1"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120"/>
    </row>
    <row r="663" spans="1:35" ht="14.25" hidden="1"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120"/>
    </row>
    <row r="664" spans="1:35" ht="14.25" hidden="1"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120"/>
    </row>
    <row r="665" spans="1:35" ht="14.25" hidden="1"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120"/>
    </row>
    <row r="666" spans="1:35" ht="14.25" hidden="1"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120"/>
    </row>
    <row r="667" spans="1:35" ht="14.25" hidden="1"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120"/>
    </row>
    <row r="668" spans="1:35" ht="14.25" hidden="1"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120"/>
    </row>
    <row r="669" spans="1:35" ht="14.25" hidden="1"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120"/>
    </row>
    <row r="670" spans="1:35" ht="14.25" hidden="1"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120"/>
    </row>
    <row r="671" spans="1:35" ht="14.25" hidden="1"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120"/>
    </row>
    <row r="672" spans="1:35" ht="14.25" hidden="1"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120"/>
    </row>
    <row r="673" spans="1:35" ht="14.25" hidden="1"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120"/>
    </row>
    <row r="674" spans="1:35" ht="14.25" hidden="1"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120"/>
    </row>
    <row r="675" spans="1:35" ht="14.25" hidden="1"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120"/>
    </row>
    <row r="676" spans="1:35" ht="14.25" hidden="1"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120"/>
    </row>
    <row r="677" spans="1:35" ht="14.25" hidden="1"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120"/>
    </row>
    <row r="678" spans="1:35" ht="14.25" hidden="1"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120"/>
    </row>
    <row r="679" spans="1:35" ht="14.25" hidden="1"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120"/>
    </row>
    <row r="680" spans="1:35" ht="14.25" hidden="1"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120"/>
    </row>
    <row r="681" spans="1:35" ht="14.25" hidden="1"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120"/>
    </row>
    <row r="682" spans="1:35" ht="14.25" hidden="1"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120"/>
    </row>
    <row r="683" spans="1:35" ht="14.25" hidden="1"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120"/>
    </row>
    <row r="684" spans="1:35" ht="14.25" hidden="1"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120"/>
    </row>
    <row r="685" spans="1:35" ht="14.25" hidden="1"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120"/>
    </row>
    <row r="686" spans="1:35" ht="14.25" hidden="1"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120"/>
    </row>
    <row r="687" spans="1:35" ht="14.25" hidden="1"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120"/>
    </row>
    <row r="688" spans="1:35" ht="14.25" hidden="1"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120"/>
    </row>
    <row r="689" spans="1:35" ht="14.25" hidden="1"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120"/>
    </row>
    <row r="690" spans="1:35" ht="14.25" hidden="1"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120"/>
    </row>
    <row r="691" spans="1:35" ht="14.25" hidden="1"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120"/>
    </row>
    <row r="692" spans="1:35" ht="14.25" hidden="1"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120"/>
    </row>
    <row r="693" spans="1:35" ht="14.25" hidden="1"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120"/>
    </row>
    <row r="694" spans="1:35" ht="14.25" hidden="1"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120"/>
    </row>
    <row r="695" spans="1:35" ht="14.25" hidden="1"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120"/>
    </row>
    <row r="696" spans="1:35" ht="14.25" hidden="1"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120"/>
    </row>
    <row r="697" spans="1:35" ht="14.25" hidden="1"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120"/>
    </row>
    <row r="698" spans="1:35" ht="14.25" hidden="1"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120"/>
    </row>
    <row r="699" spans="1:35" ht="14.25" hidden="1"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120"/>
    </row>
    <row r="700" spans="1:35" ht="14.25" hidden="1"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120"/>
    </row>
    <row r="701" spans="1:35" ht="14.25" hidden="1"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120"/>
    </row>
    <row r="702" spans="1:35" ht="14.25" hidden="1"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120"/>
    </row>
    <row r="703" spans="1:35" ht="14.25" hidden="1"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120"/>
    </row>
    <row r="704" spans="1:35" ht="14.25" hidden="1"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120"/>
    </row>
    <row r="705" spans="1:35" ht="14.25" hidden="1"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120"/>
    </row>
    <row r="706" spans="1:35" ht="14.25" hidden="1"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120"/>
    </row>
    <row r="707" spans="1:35" ht="14.25" hidden="1"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120"/>
    </row>
    <row r="708" spans="1:35" ht="14.25" hidden="1"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120"/>
    </row>
    <row r="709" spans="1:35" ht="14.25" hidden="1"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120"/>
    </row>
    <row r="710" spans="1:35" ht="14.25" hidden="1"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120"/>
    </row>
    <row r="711" spans="1:35" ht="14.25" hidden="1"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120"/>
    </row>
    <row r="712" spans="1:35" ht="14.25" hidden="1"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120"/>
    </row>
    <row r="713" spans="1:35" ht="14.25" hidden="1"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120"/>
    </row>
    <row r="714" spans="1:35" ht="14.25" hidden="1"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120"/>
    </row>
    <row r="715" spans="1:35" ht="14.25" hidden="1"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120"/>
    </row>
    <row r="716" spans="1:35" ht="14.25" hidden="1"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120"/>
    </row>
    <row r="717" spans="1:35" ht="14.25" hidden="1"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120"/>
    </row>
    <row r="718" spans="1:35" ht="14.25" hidden="1"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120"/>
    </row>
    <row r="719" spans="1:35" ht="14.25" hidden="1"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120"/>
    </row>
    <row r="720" spans="1:35" ht="14.25" hidden="1"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120"/>
    </row>
    <row r="721" spans="1:35" ht="14.25" hidden="1"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120"/>
    </row>
    <row r="722" spans="1:35" ht="14.25" hidden="1"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120"/>
    </row>
    <row r="723" spans="1:35" ht="14.25" hidden="1"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120"/>
    </row>
    <row r="724" spans="1:35" ht="14.25" hidden="1"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120"/>
    </row>
    <row r="725" spans="1:35" ht="14.25" hidden="1"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120"/>
    </row>
    <row r="726" spans="1:35" ht="14.25" hidden="1"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120"/>
    </row>
    <row r="727" spans="1:35" ht="14.25" hidden="1"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120"/>
    </row>
    <row r="728" spans="1:35" ht="14.25" hidden="1"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120"/>
    </row>
    <row r="729" spans="1:35" ht="14.25" hidden="1"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120"/>
    </row>
    <row r="730" spans="1:35" ht="14.25" hidden="1"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120"/>
    </row>
    <row r="731" spans="1:35" ht="14.25" hidden="1"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120"/>
    </row>
    <row r="732" spans="1:35" ht="14.25" hidden="1"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120"/>
    </row>
    <row r="733" spans="1:35" ht="14.25" hidden="1"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120"/>
    </row>
    <row r="734" spans="1:35" ht="14.25" hidden="1"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120"/>
    </row>
    <row r="735" spans="1:35" ht="14.25" hidden="1"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120"/>
    </row>
    <row r="736" spans="1:35" ht="14.25" hidden="1"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120"/>
    </row>
    <row r="737" spans="1:35" ht="14.25" hidden="1"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120"/>
    </row>
    <row r="738" spans="1:35" ht="14.25" hidden="1"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120"/>
    </row>
    <row r="739" spans="1:35" ht="14.25" hidden="1"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120"/>
    </row>
    <row r="740" spans="1:35" ht="14.25" hidden="1"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120"/>
    </row>
    <row r="741" spans="1:35" ht="14.25" hidden="1"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120"/>
    </row>
    <row r="742" spans="1:35" ht="14.25" hidden="1"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120"/>
    </row>
    <row r="743" spans="1:35" ht="14.25" hidden="1"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120"/>
    </row>
    <row r="744" spans="1:35" ht="14.25" hidden="1"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120"/>
    </row>
    <row r="745" spans="1:35" ht="14.25" hidden="1"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120"/>
    </row>
    <row r="746" spans="1:35" ht="14.25" hidden="1"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120"/>
    </row>
    <row r="747" spans="1:35" ht="14.25" hidden="1"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120"/>
    </row>
    <row r="748" spans="1:35" ht="14.25" hidden="1"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120"/>
    </row>
    <row r="749" spans="1:35" ht="14.25" hidden="1"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120"/>
    </row>
    <row r="750" spans="1:35" ht="14.25" hidden="1"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120"/>
    </row>
    <row r="751" spans="1:35" ht="14.25" hidden="1"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120"/>
    </row>
    <row r="752" spans="1:35" ht="14.25" hidden="1"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120"/>
    </row>
    <row r="753" spans="1:35" ht="14.25" hidden="1"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120"/>
    </row>
    <row r="754" spans="1:35" ht="14.25" hidden="1"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120"/>
    </row>
    <row r="755" spans="1:35" ht="14.25" hidden="1"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120"/>
    </row>
    <row r="756" spans="1:35" ht="14.25" hidden="1"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120"/>
    </row>
    <row r="757" spans="1:35" ht="14.25" hidden="1"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120"/>
    </row>
    <row r="758" spans="1:35" ht="14.25" hidden="1"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120"/>
    </row>
    <row r="759" spans="1:35" ht="14.25" hidden="1"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120"/>
    </row>
    <row r="760" spans="1:35" ht="14.25" hidden="1"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120"/>
    </row>
    <row r="761" spans="1:35" ht="14.25" hidden="1"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120"/>
    </row>
    <row r="762" spans="1:35" ht="14.25" hidden="1"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120"/>
    </row>
    <row r="763" spans="1:35" ht="14.25" hidden="1"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120"/>
    </row>
    <row r="764" spans="1:35" ht="14.25" hidden="1"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120"/>
    </row>
    <row r="765" spans="1:35" ht="14.25" hidden="1"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120"/>
    </row>
    <row r="766" spans="1:35" ht="14.25" hidden="1"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120"/>
    </row>
    <row r="767" spans="1:35" ht="14.25" hidden="1"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59"/>
      <c r="AE767" s="59"/>
      <c r="AF767" s="59"/>
      <c r="AG767" s="59"/>
      <c r="AH767" s="59"/>
      <c r="AI767" s="120"/>
    </row>
    <row r="768" spans="1:35" ht="14.25" hidden="1"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120"/>
    </row>
    <row r="769" spans="1:35" ht="14.25" hidden="1"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120"/>
    </row>
    <row r="770" spans="1:35" ht="14.25" hidden="1"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59"/>
      <c r="AE770" s="59"/>
      <c r="AF770" s="59"/>
      <c r="AG770" s="59"/>
      <c r="AH770" s="59"/>
      <c r="AI770" s="120"/>
    </row>
    <row r="771" spans="1:35" ht="14.25" hidden="1"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c r="AH771" s="59"/>
      <c r="AI771" s="120"/>
    </row>
    <row r="772" spans="1:35" ht="14.25" hidden="1"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59"/>
      <c r="AE772" s="59"/>
      <c r="AF772" s="59"/>
      <c r="AG772" s="59"/>
      <c r="AH772" s="59"/>
      <c r="AI772" s="120"/>
    </row>
    <row r="773" spans="1:35" ht="14.25" hidden="1"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59"/>
      <c r="AE773" s="59"/>
      <c r="AF773" s="59"/>
      <c r="AG773" s="59"/>
      <c r="AH773" s="59"/>
      <c r="AI773" s="120"/>
    </row>
    <row r="774" spans="1:35" ht="14.25" hidden="1"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59"/>
      <c r="AE774" s="59"/>
      <c r="AF774" s="59"/>
      <c r="AG774" s="59"/>
      <c r="AH774" s="59"/>
      <c r="AI774" s="120"/>
    </row>
    <row r="775" spans="1:35" ht="14.25" hidden="1"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59"/>
      <c r="AE775" s="59"/>
      <c r="AF775" s="59"/>
      <c r="AG775" s="59"/>
      <c r="AH775" s="59"/>
      <c r="AI775" s="120"/>
    </row>
    <row r="776" spans="1:35" ht="14.25" hidden="1"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c r="AH776" s="59"/>
      <c r="AI776" s="120"/>
    </row>
    <row r="777" spans="1:35" ht="14.25" hidden="1"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c r="AH777" s="59"/>
      <c r="AI777" s="120"/>
    </row>
    <row r="778" spans="1:35" ht="14.25" hidden="1"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c r="AH778" s="59"/>
      <c r="AI778" s="120"/>
    </row>
    <row r="779" spans="1:35" ht="14.25" hidden="1"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120"/>
    </row>
    <row r="780" spans="1:35" ht="14.25" hidden="1"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59"/>
      <c r="AE780" s="59"/>
      <c r="AF780" s="59"/>
      <c r="AG780" s="59"/>
      <c r="AH780" s="59"/>
      <c r="AI780" s="120"/>
    </row>
    <row r="781" spans="1:35" ht="14.25" hidden="1"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59"/>
      <c r="AE781" s="59"/>
      <c r="AF781" s="59"/>
      <c r="AG781" s="59"/>
      <c r="AH781" s="59"/>
      <c r="AI781" s="120"/>
    </row>
    <row r="782" spans="1:35" ht="14.25" hidden="1"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120"/>
    </row>
    <row r="783" spans="1:35" ht="14.25" hidden="1"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120"/>
    </row>
    <row r="784" spans="1:35" ht="14.25" hidden="1"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c r="AH784" s="59"/>
      <c r="AI784" s="120"/>
    </row>
    <row r="785" spans="1:35" ht="14.25" hidden="1"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120"/>
    </row>
    <row r="786" spans="1:35" ht="14.25" hidden="1"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59"/>
      <c r="AE786" s="59"/>
      <c r="AF786" s="59"/>
      <c r="AG786" s="59"/>
      <c r="AH786" s="59"/>
      <c r="AI786" s="120"/>
    </row>
    <row r="787" spans="1:35" ht="14.25" hidden="1"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c r="AH787" s="59"/>
      <c r="AI787" s="120"/>
    </row>
    <row r="788" spans="1:35" ht="14.25" hidden="1"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120"/>
    </row>
    <row r="789" spans="1:35" ht="14.25" hidden="1"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c r="AH789" s="59"/>
      <c r="AI789" s="120"/>
    </row>
    <row r="790" spans="1:35" ht="14.25" hidden="1"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120"/>
    </row>
    <row r="791" spans="1:35" ht="14.25" hidden="1"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120"/>
    </row>
    <row r="792" spans="1:35" ht="14.25" hidden="1"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c r="AH792" s="59"/>
      <c r="AI792" s="120"/>
    </row>
    <row r="793" spans="1:35" ht="14.25" hidden="1"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c r="AH793" s="59"/>
      <c r="AI793" s="120"/>
    </row>
    <row r="794" spans="1:35" ht="14.25" hidden="1"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120"/>
    </row>
    <row r="795" spans="1:35" ht="14.25" hidden="1"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120"/>
    </row>
    <row r="796" spans="1:35" ht="14.25" hidden="1"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c r="AH796" s="59"/>
      <c r="AI796" s="120"/>
    </row>
    <row r="797" spans="1:35" ht="14.25" hidden="1"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120"/>
    </row>
    <row r="798" spans="1:35" ht="14.25" hidden="1"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c r="AH798" s="59"/>
      <c r="AI798" s="120"/>
    </row>
    <row r="799" spans="1:35" ht="14.25" hidden="1"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120"/>
    </row>
    <row r="800" spans="1:35" ht="14.25" hidden="1"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c r="AH800" s="59"/>
      <c r="AI800" s="120"/>
    </row>
    <row r="801" spans="1:35" ht="14.25" hidden="1"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c r="AH801" s="59"/>
      <c r="AI801" s="120"/>
    </row>
    <row r="802" spans="1:35" ht="14.25" hidden="1"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120"/>
    </row>
    <row r="803" spans="1:35" ht="14.25" hidden="1"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c r="AH803" s="59"/>
      <c r="AI803" s="120"/>
    </row>
    <row r="804" spans="1:35" ht="14.25" hidden="1"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c r="AH804" s="59"/>
      <c r="AI804" s="120"/>
    </row>
    <row r="805" spans="1:35" ht="14.25" hidden="1"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120"/>
    </row>
    <row r="806" spans="1:35" ht="14.25" hidden="1"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c r="AH806" s="59"/>
      <c r="AI806" s="120"/>
    </row>
    <row r="807" spans="1:35" ht="14.25" hidden="1"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c r="AH807" s="59"/>
      <c r="AI807" s="120"/>
    </row>
    <row r="808" spans="1:35" ht="14.25" hidden="1"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120"/>
    </row>
    <row r="809" spans="1:35" ht="14.25" hidden="1"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c r="AH809" s="59"/>
      <c r="AI809" s="120"/>
    </row>
    <row r="810" spans="1:35" ht="14.25" hidden="1"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c r="AH810" s="59"/>
      <c r="AI810" s="120"/>
    </row>
    <row r="811" spans="1:35" ht="14.25" hidden="1"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120"/>
    </row>
    <row r="812" spans="1:35" ht="14.25" hidden="1"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c r="AH812" s="59"/>
      <c r="AI812" s="120"/>
    </row>
    <row r="813" spans="1:35" ht="14.25" hidden="1"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c r="AH813" s="59"/>
      <c r="AI813" s="120"/>
    </row>
    <row r="814" spans="1:35" ht="14.25" hidden="1"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120"/>
    </row>
    <row r="815" spans="1:35" ht="14.25" hidden="1"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c r="AH815" s="59"/>
      <c r="AI815" s="120"/>
    </row>
    <row r="816" spans="1:35" ht="14.25" hidden="1"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c r="AH816" s="59"/>
      <c r="AI816" s="120"/>
    </row>
    <row r="817" spans="1:35" ht="14.25" hidden="1"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120"/>
    </row>
    <row r="818" spans="1:35" ht="14.25" hidden="1"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c r="AH818" s="59"/>
      <c r="AI818" s="120"/>
    </row>
    <row r="819" spans="1:35" ht="14.25" hidden="1"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c r="AH819" s="59"/>
      <c r="AI819" s="120"/>
    </row>
    <row r="820" spans="1:35" ht="14.25" hidden="1"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120"/>
    </row>
    <row r="821" spans="1:35" ht="14.25" hidden="1"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120"/>
    </row>
    <row r="822" spans="1:35" ht="14.25" hidden="1"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c r="AH822" s="59"/>
      <c r="AI822" s="120"/>
    </row>
    <row r="823" spans="1:35" ht="14.25" hidden="1"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120"/>
    </row>
    <row r="824" spans="1:35" ht="14.25" hidden="1"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c r="AH824" s="59"/>
      <c r="AI824" s="120"/>
    </row>
    <row r="825" spans="1:35" ht="14.25" hidden="1"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c r="AH825" s="59"/>
      <c r="AI825" s="120"/>
    </row>
    <row r="826" spans="1:35" ht="14.25" hidden="1"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c r="AH826" s="59"/>
      <c r="AI826" s="120"/>
    </row>
    <row r="827" spans="1:35" ht="14.25" hidden="1"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c r="AH827" s="59"/>
      <c r="AI827" s="120"/>
    </row>
    <row r="828" spans="1:35" ht="14.25" hidden="1"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c r="AH828" s="59"/>
      <c r="AI828" s="120"/>
    </row>
    <row r="829" spans="1:35" ht="14.25" hidden="1"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c r="AH829" s="59"/>
      <c r="AI829" s="120"/>
    </row>
    <row r="830" spans="1:35" ht="14.25" hidden="1"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c r="AH830" s="59"/>
      <c r="AI830" s="120"/>
    </row>
    <row r="831" spans="1:35" ht="14.25" hidden="1"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120"/>
    </row>
    <row r="832" spans="1:35" ht="14.25" hidden="1"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c r="AH832" s="59"/>
      <c r="AI832" s="120"/>
    </row>
    <row r="833" spans="1:35" ht="14.25" hidden="1"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c r="AH833" s="59"/>
      <c r="AI833" s="120"/>
    </row>
    <row r="834" spans="1:35" ht="14.25" hidden="1"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120"/>
    </row>
    <row r="835" spans="1:35" ht="14.25" hidden="1"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c r="AH835" s="59"/>
      <c r="AI835" s="120"/>
    </row>
    <row r="836" spans="1:35" ht="14.25" hidden="1"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120"/>
    </row>
    <row r="837" spans="1:35" ht="14.25" hidden="1"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120"/>
    </row>
    <row r="838" spans="1:35" ht="14.25" hidden="1"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c r="AH838" s="59"/>
      <c r="AI838" s="120"/>
    </row>
    <row r="839" spans="1:35" ht="14.25" hidden="1"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120"/>
    </row>
    <row r="840" spans="1:35" ht="14.25" hidden="1"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120"/>
    </row>
    <row r="841" spans="1:35" ht="14.25" hidden="1"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120"/>
    </row>
    <row r="842" spans="1:35" ht="14.25" hidden="1"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120"/>
    </row>
    <row r="843" spans="1:35" ht="14.25" hidden="1"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120"/>
    </row>
    <row r="844" spans="1:35" ht="14.25" hidden="1"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120"/>
    </row>
    <row r="845" spans="1:35" ht="14.25" hidden="1"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120"/>
    </row>
    <row r="846" spans="1:35" ht="14.25" hidden="1"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120"/>
    </row>
    <row r="847" spans="1:35" ht="14.25" hidden="1"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120"/>
    </row>
    <row r="848" spans="1:35" ht="14.25" hidden="1"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120"/>
    </row>
    <row r="849" spans="1:35" ht="14.25" hidden="1"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120"/>
    </row>
    <row r="850" spans="1:35" ht="14.25" hidden="1"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120"/>
    </row>
    <row r="851" spans="1:35" ht="14.25" hidden="1"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120"/>
    </row>
    <row r="852" spans="1:35" ht="14.25" hidden="1"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120"/>
    </row>
    <row r="853" spans="1:35" ht="14.25" hidden="1"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120"/>
    </row>
    <row r="854" spans="1:35" ht="14.25" hidden="1"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120"/>
    </row>
    <row r="855" spans="1:35" ht="14.25" hidden="1"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120"/>
    </row>
    <row r="856" spans="1:35" ht="14.25" hidden="1"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120"/>
    </row>
    <row r="857" spans="1:35" ht="14.25" hidden="1"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120"/>
    </row>
    <row r="858" spans="1:35" ht="14.25" hidden="1"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120"/>
    </row>
    <row r="859" spans="1:35" ht="14.25" hidden="1"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120"/>
    </row>
    <row r="860" spans="1:35" ht="14.25" hidden="1"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120"/>
    </row>
    <row r="861" spans="1:35" ht="14.25" hidden="1"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120"/>
    </row>
    <row r="862" spans="1:35" ht="14.25" hidden="1"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120"/>
    </row>
    <row r="863" spans="1:35" ht="14.25" hidden="1"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120"/>
    </row>
    <row r="864" spans="1:35" ht="14.25" hidden="1"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120"/>
    </row>
    <row r="865" spans="1:35" ht="14.25" hidden="1"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c r="AH865" s="59"/>
      <c r="AI865" s="120"/>
    </row>
    <row r="866" spans="1:35" ht="14.25" hidden="1"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120"/>
    </row>
    <row r="867" spans="1:35" ht="14.25" hidden="1"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c r="AH867" s="59"/>
      <c r="AI867" s="120"/>
    </row>
    <row r="868" spans="1:35" ht="14.25" hidden="1"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c r="AH868" s="59"/>
      <c r="AI868" s="120"/>
    </row>
    <row r="869" spans="1:35" ht="14.25" hidden="1"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120"/>
    </row>
    <row r="870" spans="1:35" ht="14.25" hidden="1"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c r="AH870" s="59"/>
      <c r="AI870" s="120"/>
    </row>
    <row r="871" spans="1:35" ht="14.25" hidden="1"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c r="AH871" s="59"/>
      <c r="AI871" s="120"/>
    </row>
    <row r="872" spans="1:35" ht="14.25" hidden="1"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120"/>
    </row>
    <row r="873" spans="1:35" ht="14.25" hidden="1"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120"/>
    </row>
    <row r="874" spans="1:35" ht="14.25" hidden="1"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c r="AH874" s="59"/>
      <c r="AI874" s="120"/>
    </row>
    <row r="875" spans="1:35" ht="14.25" hidden="1"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120"/>
    </row>
    <row r="876" spans="1:35" ht="14.25" hidden="1"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c r="AH876" s="59"/>
      <c r="AI876" s="120"/>
    </row>
    <row r="877" spans="1:35" ht="14.25" hidden="1"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c r="AH877" s="59"/>
      <c r="AI877" s="120"/>
    </row>
    <row r="878" spans="1:35" ht="14.25" hidden="1"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59"/>
      <c r="AE878" s="59"/>
      <c r="AF878" s="59"/>
      <c r="AG878" s="59"/>
      <c r="AH878" s="59"/>
      <c r="AI878" s="120"/>
    </row>
    <row r="879" spans="1:35" ht="14.25" hidden="1"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120"/>
    </row>
    <row r="880" spans="1:35" ht="14.25" hidden="1"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c r="AH880" s="59"/>
      <c r="AI880" s="120"/>
    </row>
    <row r="881" spans="1:35" ht="14.25" hidden="1"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c r="AH881" s="59"/>
      <c r="AI881" s="120"/>
    </row>
    <row r="882" spans="1:35" ht="14.25" hidden="1"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59"/>
      <c r="AE882" s="59"/>
      <c r="AF882" s="59"/>
      <c r="AG882" s="59"/>
      <c r="AH882" s="59"/>
      <c r="AI882" s="120"/>
    </row>
    <row r="883" spans="1:35" ht="14.25" hidden="1"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c r="AH883" s="59"/>
      <c r="AI883" s="120"/>
    </row>
    <row r="884" spans="1:35" ht="14.25" hidden="1"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c r="AH884" s="59"/>
      <c r="AI884" s="120"/>
    </row>
    <row r="885" spans="1:35" ht="14.25" hidden="1"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59"/>
      <c r="AE885" s="59"/>
      <c r="AF885" s="59"/>
      <c r="AG885" s="59"/>
      <c r="AH885" s="59"/>
      <c r="AI885" s="120"/>
    </row>
    <row r="886" spans="1:35" ht="14.25" hidden="1"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c r="AH886" s="59"/>
      <c r="AI886" s="120"/>
    </row>
    <row r="887" spans="1:35" ht="14.25" hidden="1"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59"/>
      <c r="AE887" s="59"/>
      <c r="AF887" s="59"/>
      <c r="AG887" s="59"/>
      <c r="AH887" s="59"/>
      <c r="AI887" s="120"/>
    </row>
    <row r="888" spans="1:35" ht="14.25" hidden="1"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59"/>
      <c r="AE888" s="59"/>
      <c r="AF888" s="59"/>
      <c r="AG888" s="59"/>
      <c r="AH888" s="59"/>
      <c r="AI888" s="120"/>
    </row>
    <row r="889" spans="1:35" ht="14.25" hidden="1"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c r="AH889" s="59"/>
      <c r="AI889" s="120"/>
    </row>
    <row r="890" spans="1:35" ht="14.25" hidden="1"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120"/>
    </row>
    <row r="891" spans="1:35" ht="14.25" hidden="1"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120"/>
    </row>
    <row r="892" spans="1:35" ht="14.25" hidden="1"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c r="AH892" s="59"/>
      <c r="AI892" s="120"/>
    </row>
    <row r="893" spans="1:35" ht="14.25" hidden="1"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59"/>
      <c r="AE893" s="59"/>
      <c r="AF893" s="59"/>
      <c r="AG893" s="59"/>
      <c r="AH893" s="59"/>
      <c r="AI893" s="120"/>
    </row>
    <row r="894" spans="1:35" ht="14.25" hidden="1"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59"/>
      <c r="AE894" s="59"/>
      <c r="AF894" s="59"/>
      <c r="AG894" s="59"/>
      <c r="AH894" s="59"/>
      <c r="AI894" s="120"/>
    </row>
    <row r="895" spans="1:35" ht="14.25" hidden="1"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120"/>
    </row>
    <row r="896" spans="1:35" ht="14.25" hidden="1"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59"/>
      <c r="AE896" s="59"/>
      <c r="AF896" s="59"/>
      <c r="AG896" s="59"/>
      <c r="AH896" s="59"/>
      <c r="AI896" s="120"/>
    </row>
    <row r="897" spans="1:35" ht="14.25" hidden="1"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59"/>
      <c r="AE897" s="59"/>
      <c r="AF897" s="59"/>
      <c r="AG897" s="59"/>
      <c r="AH897" s="59"/>
      <c r="AI897" s="120"/>
    </row>
    <row r="898" spans="1:35" ht="14.25" hidden="1"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c r="AH898" s="59"/>
      <c r="AI898" s="120"/>
    </row>
    <row r="899" spans="1:35" ht="14.25" hidden="1"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c r="AH899" s="59"/>
      <c r="AI899" s="120"/>
    </row>
    <row r="900" spans="1:35" ht="14.25" hidden="1"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59"/>
      <c r="AE900" s="59"/>
      <c r="AF900" s="59"/>
      <c r="AG900" s="59"/>
      <c r="AH900" s="59"/>
      <c r="AI900" s="120"/>
    </row>
    <row r="901" spans="1:35" ht="14.25" hidden="1"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c r="AH901" s="59"/>
      <c r="AI901" s="120"/>
    </row>
    <row r="902" spans="1:35" ht="14.25" hidden="1"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59"/>
      <c r="AE902" s="59"/>
      <c r="AF902" s="59"/>
      <c r="AG902" s="59"/>
      <c r="AH902" s="59"/>
      <c r="AI902" s="120"/>
    </row>
    <row r="903" spans="1:35" ht="14.25" hidden="1"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59"/>
      <c r="AE903" s="59"/>
      <c r="AF903" s="59"/>
      <c r="AG903" s="59"/>
      <c r="AH903" s="59"/>
      <c r="AI903" s="120"/>
    </row>
    <row r="904" spans="1:35" ht="14.25" hidden="1"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59"/>
      <c r="AE904" s="59"/>
      <c r="AF904" s="59"/>
      <c r="AG904" s="59"/>
      <c r="AH904" s="59"/>
      <c r="AI904" s="120"/>
    </row>
    <row r="905" spans="1:35" ht="14.25" hidden="1"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59"/>
      <c r="AE905" s="59"/>
      <c r="AF905" s="59"/>
      <c r="AG905" s="59"/>
      <c r="AH905" s="59"/>
      <c r="AI905" s="120"/>
    </row>
    <row r="906" spans="1:35" ht="14.25" hidden="1"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59"/>
      <c r="AE906" s="59"/>
      <c r="AF906" s="59"/>
      <c r="AG906" s="59"/>
      <c r="AH906" s="59"/>
      <c r="AI906" s="120"/>
    </row>
    <row r="907" spans="1:35" ht="14.25" hidden="1"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59"/>
      <c r="AE907" s="59"/>
      <c r="AF907" s="59"/>
      <c r="AG907" s="59"/>
      <c r="AH907" s="59"/>
      <c r="AI907" s="120"/>
    </row>
    <row r="908" spans="1:35" ht="14.25" hidden="1"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59"/>
      <c r="AE908" s="59"/>
      <c r="AF908" s="59"/>
      <c r="AG908" s="59"/>
      <c r="AH908" s="59"/>
      <c r="AI908" s="120"/>
    </row>
    <row r="909" spans="1:35" ht="14.25" hidden="1"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c r="AH909" s="59"/>
      <c r="AI909" s="120"/>
    </row>
    <row r="910" spans="1:35" ht="14.25" hidden="1"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59"/>
      <c r="AE910" s="59"/>
      <c r="AF910" s="59"/>
      <c r="AG910" s="59"/>
      <c r="AH910" s="59"/>
      <c r="AI910" s="120"/>
    </row>
    <row r="911" spans="1:35" ht="14.25" hidden="1"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120"/>
    </row>
    <row r="912" spans="1:35" ht="14.25" hidden="1"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120"/>
    </row>
    <row r="913" spans="1:35" ht="14.25" hidden="1"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c r="AH913" s="59"/>
      <c r="AI913" s="120"/>
    </row>
    <row r="914" spans="1:35" ht="14.25" hidden="1"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59"/>
      <c r="AE914" s="59"/>
      <c r="AF914" s="59"/>
      <c r="AG914" s="59"/>
      <c r="AH914" s="59"/>
      <c r="AI914" s="120"/>
    </row>
    <row r="915" spans="1:35" ht="14.25" hidden="1"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c r="AH915" s="59"/>
      <c r="AI915" s="120"/>
    </row>
    <row r="916" spans="1:35" ht="14.25" hidden="1"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59"/>
      <c r="AE916" s="59"/>
      <c r="AF916" s="59"/>
      <c r="AG916" s="59"/>
      <c r="AH916" s="59"/>
      <c r="AI916" s="120"/>
    </row>
    <row r="917" spans="1:35" ht="14.25" hidden="1"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59"/>
      <c r="AE917" s="59"/>
      <c r="AF917" s="59"/>
      <c r="AG917" s="59"/>
      <c r="AH917" s="59"/>
      <c r="AI917" s="120"/>
    </row>
    <row r="918" spans="1:35" ht="14.25" hidden="1"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c r="AH918" s="59"/>
      <c r="AI918" s="120"/>
    </row>
    <row r="919" spans="1:35" ht="14.25" hidden="1"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59"/>
      <c r="AE919" s="59"/>
      <c r="AF919" s="59"/>
      <c r="AG919" s="59"/>
      <c r="AH919" s="59"/>
      <c r="AI919" s="120"/>
    </row>
    <row r="920" spans="1:35" ht="14.25" hidden="1"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59"/>
      <c r="AE920" s="59"/>
      <c r="AF920" s="59"/>
      <c r="AG920" s="59"/>
      <c r="AH920" s="59"/>
      <c r="AI920" s="120"/>
    </row>
    <row r="921" spans="1:35" ht="14.25" hidden="1"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c r="AH921" s="59"/>
      <c r="AI921" s="120"/>
    </row>
    <row r="922" spans="1:35" ht="14.25" hidden="1"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59"/>
      <c r="AE922" s="59"/>
      <c r="AF922" s="59"/>
      <c r="AG922" s="59"/>
      <c r="AH922" s="59"/>
      <c r="AI922" s="120"/>
    </row>
    <row r="923" spans="1:35" ht="14.25" hidden="1"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120"/>
    </row>
    <row r="924" spans="1:35" ht="14.25" hidden="1"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120"/>
    </row>
    <row r="925" spans="1:35" ht="14.25" hidden="1"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c r="AH925" s="59"/>
      <c r="AI925" s="120"/>
    </row>
    <row r="926" spans="1:35" ht="14.25" hidden="1"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59"/>
      <c r="AE926" s="59"/>
      <c r="AF926" s="59"/>
      <c r="AG926" s="59"/>
      <c r="AH926" s="59"/>
      <c r="AI926" s="120"/>
    </row>
    <row r="927" spans="1:35" ht="14.25" hidden="1"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120"/>
    </row>
    <row r="928" spans="1:35" ht="14.25" hidden="1"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59"/>
      <c r="AE928" s="59"/>
      <c r="AF928" s="59"/>
      <c r="AG928" s="59"/>
      <c r="AH928" s="59"/>
      <c r="AI928" s="120"/>
    </row>
    <row r="929" spans="1:35" ht="14.25" hidden="1"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59"/>
      <c r="AE929" s="59"/>
      <c r="AF929" s="59"/>
      <c r="AG929" s="59"/>
      <c r="AH929" s="59"/>
      <c r="AI929" s="120"/>
    </row>
    <row r="930" spans="1:35" ht="14.25" hidden="1"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59"/>
      <c r="AE930" s="59"/>
      <c r="AF930" s="59"/>
      <c r="AG930" s="59"/>
      <c r="AH930" s="59"/>
      <c r="AI930" s="120"/>
    </row>
    <row r="931" spans="1:35" ht="14.25" hidden="1"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59"/>
      <c r="AE931" s="59"/>
      <c r="AF931" s="59"/>
      <c r="AG931" s="59"/>
      <c r="AH931" s="59"/>
      <c r="AI931" s="120"/>
    </row>
    <row r="932" spans="1:35" ht="14.25" hidden="1"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59"/>
      <c r="AE932" s="59"/>
      <c r="AF932" s="59"/>
      <c r="AG932" s="59"/>
      <c r="AH932" s="59"/>
      <c r="AI932" s="120"/>
    </row>
    <row r="933" spans="1:35" ht="14.25" hidden="1"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59"/>
      <c r="AE933" s="59"/>
      <c r="AF933" s="59"/>
      <c r="AG933" s="59"/>
      <c r="AH933" s="59"/>
      <c r="AI933" s="120"/>
    </row>
    <row r="934" spans="1:35" ht="14.25" hidden="1"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59"/>
      <c r="AE934" s="59"/>
      <c r="AF934" s="59"/>
      <c r="AG934" s="59"/>
      <c r="AH934" s="59"/>
      <c r="AI934" s="120"/>
    </row>
    <row r="935" spans="1:35" ht="14.25" hidden="1"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120"/>
    </row>
    <row r="936" spans="1:35" ht="14.25" hidden="1"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59"/>
      <c r="AE936" s="59"/>
      <c r="AF936" s="59"/>
      <c r="AG936" s="59"/>
      <c r="AH936" s="59"/>
      <c r="AI936" s="120"/>
    </row>
    <row r="937" spans="1:35" ht="14.25" hidden="1"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59"/>
      <c r="AE937" s="59"/>
      <c r="AF937" s="59"/>
      <c r="AG937" s="59"/>
      <c r="AH937" s="59"/>
      <c r="AI937" s="120"/>
    </row>
    <row r="938" spans="1:35" ht="14.25" hidden="1"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c r="AH938" s="59"/>
      <c r="AI938" s="120"/>
    </row>
    <row r="939" spans="1:35" ht="14.25" hidden="1"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59"/>
      <c r="AE939" s="59"/>
      <c r="AF939" s="59"/>
      <c r="AG939" s="59"/>
      <c r="AH939" s="59"/>
      <c r="AI939" s="120"/>
    </row>
    <row r="940" spans="1:35" ht="14.25" hidden="1"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c r="AH940" s="59"/>
      <c r="AI940" s="120"/>
    </row>
    <row r="941" spans="1:35" ht="14.25" hidden="1"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120"/>
    </row>
    <row r="942" spans="1:35" ht="14.25" hidden="1"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59"/>
      <c r="AE942" s="59"/>
      <c r="AF942" s="59"/>
      <c r="AG942" s="59"/>
      <c r="AH942" s="59"/>
      <c r="AI942" s="120"/>
    </row>
    <row r="943" spans="1:35" ht="14.25" hidden="1"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59"/>
      <c r="AE943" s="59"/>
      <c r="AF943" s="59"/>
      <c r="AG943" s="59"/>
      <c r="AH943" s="59"/>
      <c r="AI943" s="120"/>
    </row>
    <row r="944" spans="1:35" ht="14.25" hidden="1"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120"/>
    </row>
    <row r="945" spans="1:35" ht="14.25" hidden="1"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59"/>
      <c r="AE945" s="59"/>
      <c r="AF945" s="59"/>
      <c r="AG945" s="59"/>
      <c r="AH945" s="59"/>
      <c r="AI945" s="120"/>
    </row>
    <row r="946" spans="1:35" ht="14.25" hidden="1"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c r="AH946" s="59"/>
      <c r="AI946" s="120"/>
    </row>
    <row r="947" spans="1:35" ht="14.25" hidden="1"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c r="AH947" s="59"/>
      <c r="AI947" s="120"/>
    </row>
    <row r="948" spans="1:35" ht="14.25" hidden="1"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59"/>
      <c r="AE948" s="59"/>
      <c r="AF948" s="59"/>
      <c r="AG948" s="59"/>
      <c r="AH948" s="59"/>
      <c r="AI948" s="120"/>
    </row>
    <row r="949" spans="1:35" ht="14.25" hidden="1"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59"/>
      <c r="AE949" s="59"/>
      <c r="AF949" s="59"/>
      <c r="AG949" s="59"/>
      <c r="AH949" s="59"/>
      <c r="AI949" s="120"/>
    </row>
    <row r="950" spans="1:35" ht="14.25" hidden="1"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120"/>
    </row>
    <row r="951" spans="1:35" ht="14.25" hidden="1"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120"/>
    </row>
    <row r="952" spans="1:35" ht="14.25" hidden="1"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59"/>
      <c r="AE952" s="59"/>
      <c r="AF952" s="59"/>
      <c r="AG952" s="59"/>
      <c r="AH952" s="59"/>
      <c r="AI952" s="120"/>
    </row>
    <row r="953" spans="1:35" ht="14.25" hidden="1"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c r="AH953" s="59"/>
      <c r="AI953" s="120"/>
    </row>
    <row r="954" spans="1:35" ht="14.25" hidden="1"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59"/>
      <c r="AE954" s="59"/>
      <c r="AF954" s="59"/>
      <c r="AG954" s="59"/>
      <c r="AH954" s="59"/>
      <c r="AI954" s="120"/>
    </row>
    <row r="955" spans="1:35" ht="14.25" hidden="1"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120"/>
    </row>
    <row r="956" spans="1:35" ht="14.25" hidden="1"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120"/>
    </row>
    <row r="957" spans="1:35" ht="14.25" hidden="1"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59"/>
      <c r="AE957" s="59"/>
      <c r="AF957" s="59"/>
      <c r="AG957" s="59"/>
      <c r="AH957" s="59"/>
      <c r="AI957" s="120"/>
    </row>
    <row r="958" spans="1:35" ht="14.25" hidden="1"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59"/>
      <c r="AE958" s="59"/>
      <c r="AF958" s="59"/>
      <c r="AG958" s="59"/>
      <c r="AH958" s="59"/>
      <c r="AI958" s="120"/>
    </row>
    <row r="959" spans="1:35" ht="14.25" hidden="1"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59"/>
      <c r="AE959" s="59"/>
      <c r="AF959" s="59"/>
      <c r="AG959" s="59"/>
      <c r="AH959" s="59"/>
      <c r="AI959" s="120"/>
    </row>
    <row r="960" spans="1:35" ht="14.25" hidden="1"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59"/>
      <c r="AE960" s="59"/>
      <c r="AF960" s="59"/>
      <c r="AG960" s="59"/>
      <c r="AH960" s="59"/>
      <c r="AI960" s="120"/>
    </row>
    <row r="961" spans="1:35" ht="14.25" hidden="1"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120"/>
    </row>
    <row r="962" spans="1:35" ht="14.25" hidden="1"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59"/>
      <c r="AE962" s="59"/>
      <c r="AF962" s="59"/>
      <c r="AG962" s="59"/>
      <c r="AH962" s="59"/>
      <c r="AI962" s="120"/>
    </row>
    <row r="963" spans="1:35" ht="14.25" hidden="1"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59"/>
      <c r="AE963" s="59"/>
      <c r="AF963" s="59"/>
      <c r="AG963" s="59"/>
      <c r="AH963" s="59"/>
      <c r="AI963" s="120"/>
    </row>
    <row r="964" spans="1:35" ht="14.25" hidden="1"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59"/>
      <c r="AE964" s="59"/>
      <c r="AF964" s="59"/>
      <c r="AG964" s="59"/>
      <c r="AH964" s="59"/>
      <c r="AI964" s="120"/>
    </row>
    <row r="965" spans="1:35" ht="14.25" hidden="1"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59"/>
      <c r="AE965" s="59"/>
      <c r="AF965" s="59"/>
      <c r="AG965" s="59"/>
      <c r="AH965" s="59"/>
      <c r="AI965" s="120"/>
    </row>
    <row r="966" spans="1:35" ht="14.25" hidden="1"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c r="AD966" s="59"/>
      <c r="AE966" s="59"/>
      <c r="AF966" s="59"/>
      <c r="AG966" s="59"/>
      <c r="AH966" s="59"/>
      <c r="AI966" s="120"/>
    </row>
    <row r="967" spans="1:35" ht="14.25" hidden="1"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59"/>
      <c r="AE967" s="59"/>
      <c r="AF967" s="59"/>
      <c r="AG967" s="59"/>
      <c r="AH967" s="59"/>
      <c r="AI967" s="120"/>
    </row>
    <row r="968" spans="1:35" ht="14.25" hidden="1"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c r="AD968" s="59"/>
      <c r="AE968" s="59"/>
      <c r="AF968" s="59"/>
      <c r="AG968" s="59"/>
      <c r="AH968" s="59"/>
      <c r="AI968" s="120"/>
    </row>
    <row r="969" spans="1:35" ht="14.25" hidden="1"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120"/>
    </row>
    <row r="970" spans="1:35" ht="14.25" hidden="1"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120"/>
    </row>
    <row r="971" spans="1:35" ht="14.25" hidden="1"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120"/>
    </row>
    <row r="972" spans="1:35" ht="14.25" hidden="1"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c r="AD972" s="59"/>
      <c r="AE972" s="59"/>
      <c r="AF972" s="59"/>
      <c r="AG972" s="59"/>
      <c r="AH972" s="59"/>
      <c r="AI972" s="120"/>
    </row>
    <row r="973" spans="1:35" ht="14.25" hidden="1"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120"/>
    </row>
    <row r="974" spans="1:35" ht="14.25" hidden="1"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59"/>
      <c r="AE974" s="59"/>
      <c r="AF974" s="59"/>
      <c r="AG974" s="59"/>
      <c r="AH974" s="59"/>
      <c r="AI974" s="120"/>
    </row>
    <row r="975" spans="1:35" ht="14.25" hidden="1"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59"/>
      <c r="AE975" s="59"/>
      <c r="AF975" s="59"/>
      <c r="AG975" s="59"/>
      <c r="AH975" s="59"/>
      <c r="AI975" s="120"/>
    </row>
    <row r="976" spans="1:35" ht="14.25" hidden="1"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59"/>
      <c r="AE976" s="59"/>
      <c r="AF976" s="59"/>
      <c r="AG976" s="59"/>
      <c r="AH976" s="59"/>
      <c r="AI976" s="120"/>
    </row>
    <row r="977" spans="1:35" ht="14.25" hidden="1"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59"/>
      <c r="AE977" s="59"/>
      <c r="AF977" s="59"/>
      <c r="AG977" s="59"/>
      <c r="AH977" s="59"/>
      <c r="AI977" s="120"/>
    </row>
    <row r="978" spans="1:35" ht="14.25" hidden="1"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c r="AD978" s="59"/>
      <c r="AE978" s="59"/>
      <c r="AF978" s="59"/>
      <c r="AG978" s="59"/>
      <c r="AH978" s="59"/>
      <c r="AI978" s="120"/>
    </row>
    <row r="979" spans="1:35" ht="14.25" hidden="1"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59"/>
      <c r="AE979" s="59"/>
      <c r="AF979" s="59"/>
      <c r="AG979" s="59"/>
      <c r="AH979" s="59"/>
      <c r="AI979" s="120"/>
    </row>
    <row r="980" spans="1:35" ht="14.25" hidden="1"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c r="AD980" s="59"/>
      <c r="AE980" s="59"/>
      <c r="AF980" s="59"/>
      <c r="AG980" s="59"/>
      <c r="AH980" s="59"/>
      <c r="AI980" s="120"/>
    </row>
    <row r="981" spans="1:35" ht="14.25" hidden="1"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c r="AD981" s="59"/>
      <c r="AE981" s="59"/>
      <c r="AF981" s="59"/>
      <c r="AG981" s="59"/>
      <c r="AH981" s="59"/>
      <c r="AI981" s="120"/>
    </row>
    <row r="982" spans="1:35" ht="14.25" hidden="1"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c r="AD982" s="59"/>
      <c r="AE982" s="59"/>
      <c r="AF982" s="59"/>
      <c r="AG982" s="59"/>
      <c r="AH982" s="59"/>
      <c r="AI982" s="120"/>
    </row>
    <row r="983" spans="1:35" ht="14.25" hidden="1"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120"/>
    </row>
    <row r="984" spans="1:35" ht="14.25" hidden="1"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120"/>
    </row>
    <row r="985" spans="1:35" ht="14.25" hidden="1"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c r="AD985" s="59"/>
      <c r="AE985" s="59"/>
      <c r="AF985" s="59"/>
      <c r="AG985" s="59"/>
      <c r="AH985" s="59"/>
      <c r="AI985" s="120"/>
    </row>
    <row r="986" spans="1:35" ht="14.25" hidden="1"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c r="AD986" s="59"/>
      <c r="AE986" s="59"/>
      <c r="AF986" s="59"/>
      <c r="AG986" s="59"/>
      <c r="AH986" s="59"/>
      <c r="AI986" s="120"/>
    </row>
    <row r="987" spans="1:35" ht="14.25" hidden="1"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59"/>
      <c r="AE987" s="59"/>
      <c r="AF987" s="59"/>
      <c r="AG987" s="59"/>
      <c r="AH987" s="59"/>
      <c r="AI987" s="120"/>
    </row>
    <row r="988" spans="1:35" ht="14.25" hidden="1"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c r="AD988" s="59"/>
      <c r="AE988" s="59"/>
      <c r="AF988" s="59"/>
      <c r="AG988" s="59"/>
      <c r="AH988" s="59"/>
      <c r="AI988" s="120"/>
    </row>
    <row r="989" spans="1:35" ht="14.25" hidden="1"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59"/>
      <c r="AE989" s="59"/>
      <c r="AF989" s="59"/>
      <c r="AG989" s="59"/>
      <c r="AH989" s="59"/>
      <c r="AI989" s="120"/>
    </row>
    <row r="990" spans="1:35" ht="14.25" hidden="1"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c r="AF990" s="59"/>
      <c r="AG990" s="59"/>
      <c r="AH990" s="59"/>
      <c r="AI990" s="120"/>
    </row>
    <row r="991" spans="1:35" ht="14.25" hidden="1"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59"/>
      <c r="AE991" s="59"/>
      <c r="AF991" s="59"/>
      <c r="AG991" s="59"/>
      <c r="AH991" s="59"/>
      <c r="AI991" s="120"/>
    </row>
    <row r="992" spans="1:35" ht="15" hidden="1" customHeight="1"/>
    <row r="993" ht="15" hidden="1" customHeight="1"/>
    <row r="994" ht="15" hidden="1" customHeight="1"/>
    <row r="995" ht="15" hidden="1" customHeight="1"/>
    <row r="996" ht="15" hidden="1" customHeight="1"/>
    <row r="997" ht="15" hidden="1" customHeight="1"/>
    <row r="998" ht="15" hidden="1" customHeight="1"/>
    <row r="999" ht="15" hidden="1" customHeight="1"/>
    <row r="1000" ht="15" hidden="1" customHeight="1"/>
    <row r="1001" ht="15" hidden="1" customHeight="1"/>
    <row r="1002" ht="15" hidden="1" customHeight="1"/>
    <row r="1003" ht="15" hidden="1" customHeight="1"/>
    <row r="1004" ht="15" hidden="1" customHeight="1"/>
    <row r="1005" ht="15" hidden="1" customHeight="1"/>
    <row r="1006" ht="15" hidden="1" customHeight="1"/>
    <row r="1007" ht="15" hidden="1" customHeight="1"/>
    <row r="1008" ht="15" hidden="1" customHeight="1"/>
    <row r="1009" ht="15" hidden="1" customHeight="1"/>
    <row r="1010" ht="15" hidden="1" customHeight="1"/>
    <row r="1011" ht="15" hidden="1" customHeight="1"/>
    <row r="1012" ht="15" hidden="1" customHeight="1"/>
    <row r="1013" ht="15" hidden="1" customHeight="1"/>
    <row r="1014" ht="15" hidden="1" customHeight="1"/>
    <row r="1015" ht="15" hidden="1" customHeight="1"/>
    <row r="1016" ht="15" hidden="1" customHeight="1"/>
    <row r="1017" ht="15" hidden="1" customHeight="1"/>
    <row r="1018" ht="15" hidden="1" customHeight="1"/>
    <row r="1019" ht="15" hidden="1" customHeight="1"/>
    <row r="1020" ht="15" hidden="1" customHeight="1"/>
    <row r="1021" ht="15" hidden="1" customHeight="1"/>
    <row r="1022" ht="15" hidden="1" customHeight="1"/>
    <row r="1023" ht="15" hidden="1" customHeight="1"/>
    <row r="1024" ht="15" hidden="1" customHeight="1"/>
    <row r="1025" ht="15" hidden="1" customHeight="1"/>
    <row r="1026" ht="15" hidden="1" customHeight="1"/>
    <row r="1027" ht="15" hidden="1" customHeight="1"/>
    <row r="1028" ht="15" hidden="1" customHeight="1"/>
    <row r="1029" ht="15" hidden="1" customHeight="1"/>
    <row r="1030" ht="15" hidden="1" customHeight="1"/>
    <row r="1031" ht="15" hidden="1" customHeight="1"/>
    <row r="1032" ht="15" hidden="1" customHeight="1"/>
    <row r="1033" ht="15" hidden="1" customHeight="1"/>
    <row r="1034" ht="15" hidden="1" customHeight="1"/>
    <row r="1035" ht="15" hidden="1" customHeight="1"/>
    <row r="1036" ht="15" hidden="1" customHeight="1"/>
    <row r="1037" ht="15" hidden="1" customHeight="1"/>
    <row r="1038" ht="15" hidden="1" customHeight="1"/>
    <row r="1039" ht="15" hidden="1" customHeight="1"/>
    <row r="1040" ht="15" hidden="1" customHeight="1"/>
    <row r="1041" ht="15" hidden="1" customHeight="1"/>
    <row r="1042" ht="15" hidden="1" customHeight="1"/>
    <row r="1043" ht="15" hidden="1" customHeight="1"/>
    <row r="1044" ht="15" hidden="1" customHeight="1"/>
    <row r="1045" ht="15" hidden="1" customHeight="1"/>
    <row r="1046" ht="15" hidden="1" customHeight="1"/>
    <row r="1047" ht="15" hidden="1" customHeight="1"/>
    <row r="1048" ht="15" hidden="1" customHeight="1"/>
    <row r="1049" ht="15" hidden="1" customHeight="1"/>
    <row r="1050" ht="15" hidden="1" customHeight="1"/>
    <row r="1051" ht="15" hidden="1" customHeight="1"/>
    <row r="1052" ht="15" hidden="1" customHeight="1"/>
    <row r="1053" ht="15" hidden="1" customHeight="1"/>
    <row r="1054" ht="15" hidden="1" customHeight="1"/>
    <row r="1055" ht="15" hidden="1" customHeight="1"/>
    <row r="1056" ht="15" hidden="1" customHeight="1"/>
    <row r="1057" ht="15" hidden="1" customHeight="1"/>
    <row r="1058" ht="15" hidden="1" customHeight="1"/>
    <row r="1059" ht="15" hidden="1" customHeight="1"/>
    <row r="1060" ht="15" hidden="1" customHeight="1"/>
    <row r="1061" ht="15" hidden="1" customHeight="1"/>
    <row r="1062" ht="15" hidden="1" customHeight="1"/>
    <row r="1063" ht="15" hidden="1" customHeight="1"/>
    <row r="1064" ht="15" hidden="1" customHeight="1"/>
    <row r="1065" ht="15" hidden="1" customHeight="1"/>
    <row r="1066" ht="15" hidden="1" customHeight="1"/>
    <row r="1067" ht="15" hidden="1" customHeight="1"/>
    <row r="1068" ht="15" hidden="1" customHeight="1"/>
    <row r="1069" ht="15" hidden="1" customHeight="1"/>
    <row r="1070" ht="15" hidden="1" customHeight="1"/>
    <row r="1071" ht="15" hidden="1" customHeight="1"/>
    <row r="1072" ht="15" hidden="1" customHeight="1"/>
    <row r="1073" ht="15" hidden="1" customHeight="1"/>
    <row r="1074" ht="15" hidden="1" customHeight="1"/>
    <row r="1075" ht="15" hidden="1" customHeight="1"/>
    <row r="1076" ht="15" hidden="1" customHeight="1"/>
    <row r="1077" ht="15" hidden="1" customHeight="1"/>
    <row r="1078" ht="15" hidden="1" customHeight="1"/>
    <row r="1079" ht="15" hidden="1" customHeight="1"/>
    <row r="1080" ht="15" hidden="1" customHeight="1"/>
    <row r="1081" ht="15" hidden="1" customHeight="1"/>
    <row r="1082" ht="15" hidden="1" customHeight="1"/>
    <row r="1083" ht="15" hidden="1" customHeight="1"/>
    <row r="1084" ht="15" hidden="1" customHeight="1"/>
    <row r="1085" ht="15" hidden="1" customHeight="1"/>
    <row r="1086" ht="15" hidden="1" customHeight="1"/>
    <row r="1087" ht="15" hidden="1" customHeight="1"/>
    <row r="1088" ht="15" hidden="1" customHeight="1"/>
    <row r="1089" ht="15" hidden="1" customHeight="1"/>
    <row r="1090" ht="15" hidden="1" customHeight="1"/>
    <row r="1091" ht="15" hidden="1" customHeight="1"/>
    <row r="1092" ht="15" hidden="1" customHeight="1"/>
    <row r="1093" ht="15" hidden="1" customHeight="1"/>
    <row r="1094" ht="15" hidden="1" customHeight="1"/>
    <row r="1095" ht="15" hidden="1" customHeight="1"/>
    <row r="1096" ht="15" hidden="1" customHeight="1"/>
    <row r="1097" ht="15" hidden="1" customHeight="1"/>
    <row r="1098" ht="15" hidden="1" customHeight="1"/>
    <row r="1099" ht="15" hidden="1" customHeight="1"/>
    <row r="1100" ht="15" hidden="1" customHeight="1"/>
    <row r="1101" ht="15" hidden="1" customHeight="1"/>
    <row r="1102" ht="15" hidden="1" customHeight="1"/>
    <row r="1103" ht="15" hidden="1" customHeight="1"/>
    <row r="1104" ht="15" hidden="1" customHeight="1"/>
    <row r="1105" ht="15" hidden="1" customHeight="1"/>
    <row r="1106" ht="15" hidden="1" customHeight="1"/>
    <row r="1107" ht="15" hidden="1" customHeight="1"/>
    <row r="1108" ht="15" hidden="1" customHeight="1"/>
    <row r="1109" ht="15" hidden="1" customHeight="1"/>
    <row r="1110" ht="15" hidden="1" customHeight="1"/>
    <row r="1111" ht="15" hidden="1" customHeight="1"/>
    <row r="1112" ht="15" hidden="1" customHeight="1"/>
    <row r="1113" ht="15" hidden="1" customHeight="1"/>
    <row r="1114" ht="15" hidden="1" customHeight="1"/>
    <row r="1115" ht="15" hidden="1" customHeight="1"/>
    <row r="1116" ht="15" hidden="1" customHeight="1"/>
    <row r="1117" ht="15" hidden="1" customHeight="1"/>
    <row r="1118" ht="15" hidden="1" customHeight="1"/>
    <row r="1119" ht="15" hidden="1" customHeight="1"/>
    <row r="1120" ht="15" hidden="1" customHeight="1"/>
    <row r="1121" ht="15" hidden="1" customHeight="1"/>
    <row r="1122" ht="15" hidden="1" customHeight="1"/>
    <row r="1123" ht="15" hidden="1" customHeight="1"/>
    <row r="1124" ht="15" hidden="1" customHeight="1"/>
    <row r="1125" ht="15" hidden="1" customHeight="1"/>
    <row r="1126" ht="15" hidden="1" customHeight="1"/>
    <row r="1127" ht="15" hidden="1" customHeight="1"/>
    <row r="1128" ht="15" hidden="1" customHeight="1"/>
    <row r="1129" ht="15" hidden="1" customHeight="1"/>
    <row r="1130" ht="15" hidden="1" customHeight="1"/>
    <row r="1131" ht="15" hidden="1" customHeight="1"/>
    <row r="1132" ht="15" hidden="1" customHeight="1"/>
    <row r="1133" ht="15" hidden="1" customHeight="1"/>
    <row r="1134" ht="15" hidden="1" customHeight="1"/>
    <row r="1135" ht="15" hidden="1" customHeight="1"/>
    <row r="1136" ht="15" hidden="1" customHeight="1"/>
    <row r="1137" ht="15" hidden="1" customHeight="1"/>
    <row r="1138" ht="15" hidden="1" customHeight="1"/>
    <row r="1139" ht="15" hidden="1" customHeight="1"/>
    <row r="1140" ht="15" hidden="1" customHeight="1"/>
    <row r="1141" ht="15" hidden="1" customHeight="1"/>
    <row r="1142" ht="15" hidden="1" customHeight="1"/>
    <row r="1143" ht="15" hidden="1" customHeight="1"/>
    <row r="1144" ht="15" hidden="1" customHeight="1"/>
    <row r="1145" ht="15" hidden="1" customHeight="1"/>
    <row r="1146" ht="15" hidden="1" customHeight="1"/>
    <row r="1147" ht="15" hidden="1" customHeight="1"/>
    <row r="1148" ht="15" hidden="1" customHeight="1"/>
    <row r="1149" ht="15" hidden="1" customHeight="1"/>
    <row r="1150" ht="15" hidden="1" customHeight="1"/>
    <row r="1151" ht="15" hidden="1" customHeight="1"/>
    <row r="1152" ht="15" hidden="1" customHeight="1"/>
    <row r="1153" ht="15" hidden="1" customHeight="1"/>
    <row r="1154" ht="15" hidden="1" customHeight="1"/>
    <row r="1155" ht="15" hidden="1" customHeight="1"/>
    <row r="1156" ht="15" hidden="1" customHeight="1"/>
    <row r="1157" ht="15" hidden="1" customHeight="1"/>
    <row r="1158" ht="15" hidden="1" customHeight="1"/>
    <row r="1159" ht="15" hidden="1" customHeight="1"/>
    <row r="1160" ht="15" hidden="1" customHeight="1"/>
    <row r="1161" ht="15" hidden="1" customHeight="1"/>
    <row r="1162" ht="15" hidden="1" customHeight="1"/>
    <row r="1163" ht="15" hidden="1" customHeight="1"/>
    <row r="1164" ht="15" hidden="1" customHeight="1"/>
    <row r="1165" ht="15" hidden="1" customHeight="1"/>
    <row r="1166" ht="15" hidden="1" customHeight="1"/>
    <row r="1167" ht="15" hidden="1" customHeight="1"/>
    <row r="1168" ht="15" hidden="1" customHeight="1"/>
    <row r="1169" ht="15" hidden="1" customHeight="1"/>
    <row r="1170" ht="15" hidden="1" customHeight="1"/>
    <row r="1171" ht="15" hidden="1" customHeight="1"/>
    <row r="1172" ht="15" hidden="1" customHeight="1"/>
    <row r="1173" ht="15" hidden="1" customHeight="1"/>
    <row r="1174" ht="15" hidden="1" customHeight="1"/>
    <row r="1175" ht="15" hidden="1" customHeight="1"/>
    <row r="1176" ht="15" hidden="1" customHeight="1"/>
    <row r="1177" ht="15" hidden="1" customHeight="1"/>
    <row r="1178" ht="15" hidden="1" customHeight="1"/>
    <row r="1179" ht="15" hidden="1" customHeight="1"/>
    <row r="1180" ht="15" hidden="1" customHeight="1"/>
    <row r="1181" ht="15" hidden="1" customHeight="1"/>
    <row r="1182" ht="15" hidden="1" customHeight="1"/>
    <row r="1183" ht="15" hidden="1" customHeight="1"/>
    <row r="1184" ht="15" hidden="1" customHeight="1"/>
    <row r="1185" ht="15" hidden="1" customHeight="1"/>
    <row r="1186" ht="15" hidden="1" customHeight="1"/>
    <row r="1187" ht="15" hidden="1" customHeight="1"/>
    <row r="1188" ht="15" hidden="1" customHeight="1"/>
    <row r="1189" ht="15" hidden="1" customHeight="1"/>
    <row r="1190" ht="15" hidden="1" customHeight="1"/>
    <row r="1191" ht="15" hidden="1" customHeight="1"/>
  </sheetData>
  <mergeCells count="52">
    <mergeCell ref="A2:G2"/>
    <mergeCell ref="A3:G3"/>
    <mergeCell ref="A4:G4"/>
    <mergeCell ref="A6:A10"/>
    <mergeCell ref="B6:B10"/>
    <mergeCell ref="C6:C10"/>
    <mergeCell ref="D8:D10"/>
    <mergeCell ref="E8:E10"/>
    <mergeCell ref="F8:F10"/>
    <mergeCell ref="G8:G10"/>
    <mergeCell ref="D5:K5"/>
    <mergeCell ref="D7:G7"/>
    <mergeCell ref="H7:K7"/>
    <mergeCell ref="K8:K10"/>
    <mergeCell ref="H8:H10"/>
    <mergeCell ref="I8:I10"/>
    <mergeCell ref="J8:J10"/>
    <mergeCell ref="AC8:AC10"/>
    <mergeCell ref="A34:C34"/>
    <mergeCell ref="A35:C35"/>
    <mergeCell ref="D6:K6"/>
    <mergeCell ref="AA8:AA10"/>
    <mergeCell ref="AB8:AB10"/>
    <mergeCell ref="T8:T10"/>
    <mergeCell ref="U8:U10"/>
    <mergeCell ref="V8:V10"/>
    <mergeCell ref="W8:W10"/>
    <mergeCell ref="X8:X10"/>
    <mergeCell ref="Y8:Y10"/>
    <mergeCell ref="L6:L10"/>
    <mergeCell ref="Y7:AC7"/>
    <mergeCell ref="AD8:AD10"/>
    <mergeCell ref="AE8:AE10"/>
    <mergeCell ref="S8:S10"/>
    <mergeCell ref="AD7:AE7"/>
    <mergeCell ref="L5:Q5"/>
    <mergeCell ref="AG8:AG10"/>
    <mergeCell ref="AH8:AH10"/>
    <mergeCell ref="AF6:AH7"/>
    <mergeCell ref="AF8:AF10"/>
    <mergeCell ref="M6:Q6"/>
    <mergeCell ref="R6:X6"/>
    <mergeCell ref="Y6:AE6"/>
    <mergeCell ref="R7:U7"/>
    <mergeCell ref="V7:X7"/>
    <mergeCell ref="M7:M10"/>
    <mergeCell ref="N7:N10"/>
    <mergeCell ref="O7:O10"/>
    <mergeCell ref="P7:P10"/>
    <mergeCell ref="Q7:Q10"/>
    <mergeCell ref="R8:R10"/>
    <mergeCell ref="Z8:Z10"/>
  </mergeCells>
  <dataValidations count="2">
    <dataValidation type="list" allowBlank="1" showErrorMessage="1" sqref="B13 B15:B29" xr:uid="{00000000-0002-0000-0400-000000000000}">
      <formula1>"AFAB,APECO,BCDA,BOI,CDC,CEZA,JHMC,PEZA,PHIVIDEC,PPMC,RBOI,SBMA,TIEZA,ZCSEZA,Not Registered"</formula1>
    </dataValidation>
    <dataValidation type="list" allowBlank="1" showErrorMessage="1" sqref="B14" xr:uid="{87450B1C-55BC-4620-8FEA-ECF51A200779}">
      <formula1>"AFAB,APECO,BCDA,BOI,CDC,CEZA,JHMC,PEZA,PHIVIDEC,PPMC,RBOI,SBMA,TIEZA,ZCSEZA"</formula1>
    </dataValidation>
  </dataValidations>
  <hyperlinks>
    <hyperlink ref="D6" location="Google_Sheet_Link_212228286" display="Dutiable value of imports  (in PHP absolute amounts)" xr:uid="{00000000-0004-0000-0400-000000000000}"/>
    <hyperlink ref="L6" location="Google_Sheet_Link_766437328" display="Service fee for services rendered by non-residents" xr:uid="{00000000-0004-0000-0400-000001000000}"/>
    <hyperlink ref="M6" location="Google_Sheet_Link_2096775706" display="Value of purchases from the domestic market  (in PHP absolute amounts)" xr:uid="{00000000-0004-0000-0400-000002000000}"/>
    <hyperlink ref="R6" location="Google_Sheet_Link_1935214256" display="Value of purchases per VAT classification (in PHP absolute amounts)" xr:uid="{00000000-0004-0000-0400-000003000000}"/>
    <hyperlink ref="Y6" location="Google_Sheet_Link_2001321902" display="Value of sales (in PHP absolute amounts)" xr:uid="{00000000-0004-0000-0400-000004000000}"/>
    <hyperlink ref="AF6" location="Google_Sheet_Link_1208567000" display="Tax and duty relief on imports  (in PHP absolute amounts)" xr:uid="{9D1A7F84-4B43-4EDA-89E6-03F3DBBD4155}"/>
  </hyperlinks>
  <pageMargins left="0.42" right="0.42" top="0.5" bottom="0.47" header="0" footer="0"/>
  <pageSetup paperSize="9" orientation="landscape"/>
  <ignoredErrors>
    <ignoredError sqref="Q15:Q2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AK37"/>
  <sheetViews>
    <sheetView workbookViewId="0">
      <selection activeCell="Q12" sqref="Q12"/>
    </sheetView>
  </sheetViews>
  <sheetFormatPr defaultColWidth="0" defaultRowHeight="15" customHeight="1" zeroHeight="1" outlineLevelRow="1"/>
  <cols>
    <col min="1" max="17" width="15.75" customWidth="1"/>
    <col min="18" max="18" width="2.25" customWidth="1"/>
    <col min="19" max="16384" width="11.25" hidden="1"/>
  </cols>
  <sheetData>
    <row r="1" spans="1:37" ht="15" customHeight="1">
      <c r="A1" s="316"/>
      <c r="B1" s="316"/>
      <c r="C1" s="316"/>
      <c r="D1" s="316"/>
      <c r="E1" s="316"/>
      <c r="F1" s="316"/>
      <c r="G1" s="292"/>
      <c r="H1" s="292"/>
      <c r="I1" s="292"/>
      <c r="J1" s="256"/>
      <c r="K1" s="256"/>
      <c r="L1" s="256"/>
      <c r="M1" s="256"/>
      <c r="N1" s="256"/>
      <c r="O1" s="256"/>
      <c r="P1" s="256"/>
      <c r="Q1" s="256"/>
      <c r="R1" s="256"/>
    </row>
    <row r="2" spans="1:37" ht="15" customHeight="1">
      <c r="A2" s="743" t="s">
        <v>580</v>
      </c>
      <c r="B2" s="776"/>
      <c r="C2" s="776"/>
      <c r="D2" s="776"/>
      <c r="E2" s="776"/>
      <c r="F2" s="776"/>
      <c r="G2" s="256"/>
      <c r="H2" s="256"/>
      <c r="I2" s="256"/>
      <c r="J2" s="256"/>
      <c r="K2" s="256"/>
      <c r="L2" s="256"/>
      <c r="M2" s="256"/>
      <c r="N2" s="256"/>
      <c r="O2" s="256"/>
      <c r="P2" s="256"/>
      <c r="Q2" s="256"/>
      <c r="R2" s="256"/>
    </row>
    <row r="3" spans="1:37" ht="21">
      <c r="A3" s="743" t="s">
        <v>1</v>
      </c>
      <c r="B3" s="776"/>
      <c r="C3" s="776"/>
      <c r="D3" s="776"/>
      <c r="E3" s="776"/>
      <c r="F3" s="776"/>
      <c r="G3" s="256"/>
      <c r="H3" s="256"/>
      <c r="I3" s="256"/>
      <c r="J3" s="235"/>
      <c r="K3" s="235"/>
      <c r="L3" s="235"/>
      <c r="M3" s="235"/>
      <c r="N3" s="235"/>
      <c r="O3" s="235"/>
      <c r="P3" s="235"/>
      <c r="Q3" s="235"/>
      <c r="R3" s="256"/>
    </row>
    <row r="4" spans="1:37" ht="21">
      <c r="A4" s="743" t="s">
        <v>581</v>
      </c>
      <c r="B4" s="776"/>
      <c r="C4" s="776"/>
      <c r="D4" s="776"/>
      <c r="E4" s="776"/>
      <c r="F4" s="776"/>
      <c r="G4" s="256"/>
      <c r="H4" s="256"/>
      <c r="I4" s="256"/>
      <c r="J4" s="235"/>
      <c r="K4" s="235"/>
      <c r="L4" s="235"/>
      <c r="M4" s="235"/>
      <c r="N4" s="235"/>
      <c r="O4" s="235"/>
      <c r="P4" s="235"/>
      <c r="Q4" s="235"/>
      <c r="R4" s="256"/>
    </row>
    <row r="5" spans="1:37" ht="21">
      <c r="A5" s="317"/>
      <c r="B5" s="317"/>
      <c r="C5" s="235"/>
      <c r="D5" s="318"/>
      <c r="E5" s="318"/>
      <c r="F5" s="318"/>
      <c r="G5" s="235"/>
      <c r="H5" s="235"/>
      <c r="I5" s="235"/>
      <c r="J5" s="235"/>
      <c r="K5" s="319"/>
      <c r="L5" s="235"/>
      <c r="M5" s="235"/>
      <c r="N5" s="235"/>
      <c r="O5" s="235"/>
      <c r="P5" s="319"/>
      <c r="Q5" s="319"/>
      <c r="R5" s="256"/>
    </row>
    <row r="6" spans="1:37" ht="21" customHeight="1">
      <c r="A6" s="715" t="s">
        <v>8</v>
      </c>
      <c r="B6" s="716" t="s">
        <v>9</v>
      </c>
      <c r="C6" s="721" t="s">
        <v>21</v>
      </c>
      <c r="D6" s="624" t="s">
        <v>582</v>
      </c>
      <c r="E6" s="630" t="s">
        <v>583</v>
      </c>
      <c r="F6" s="624" t="s">
        <v>272</v>
      </c>
      <c r="G6" s="630" t="s">
        <v>584</v>
      </c>
      <c r="H6" s="624" t="s">
        <v>278</v>
      </c>
      <c r="I6" s="630" t="s">
        <v>281</v>
      </c>
      <c r="J6" s="624" t="s">
        <v>585</v>
      </c>
      <c r="K6" s="741" t="s">
        <v>586</v>
      </c>
      <c r="L6" s="718" t="s">
        <v>587</v>
      </c>
      <c r="M6" s="780"/>
      <c r="N6" s="780"/>
      <c r="O6" s="781"/>
      <c r="P6" s="741" t="s">
        <v>291</v>
      </c>
      <c r="Q6" s="744" t="s">
        <v>293</v>
      </c>
      <c r="R6" s="256"/>
    </row>
    <row r="7" spans="1:37" ht="21">
      <c r="A7" s="801"/>
      <c r="B7" s="786"/>
      <c r="C7" s="786"/>
      <c r="D7" s="786"/>
      <c r="E7" s="786"/>
      <c r="F7" s="786"/>
      <c r="G7" s="786"/>
      <c r="H7" s="786"/>
      <c r="I7" s="786"/>
      <c r="J7" s="786"/>
      <c r="K7" s="811"/>
      <c r="L7" s="745" t="s">
        <v>588</v>
      </c>
      <c r="M7" s="745" t="s">
        <v>589</v>
      </c>
      <c r="N7" s="745" t="s">
        <v>590</v>
      </c>
      <c r="O7" s="745" t="s">
        <v>591</v>
      </c>
      <c r="P7" s="786"/>
      <c r="Q7" s="790"/>
      <c r="R7" s="256"/>
    </row>
    <row r="8" spans="1:37" ht="21">
      <c r="A8" s="801"/>
      <c r="B8" s="786"/>
      <c r="C8" s="786"/>
      <c r="D8" s="786"/>
      <c r="E8" s="786"/>
      <c r="F8" s="786"/>
      <c r="G8" s="786"/>
      <c r="H8" s="786"/>
      <c r="I8" s="786"/>
      <c r="J8" s="786"/>
      <c r="K8" s="811"/>
      <c r="L8" s="802"/>
      <c r="M8" s="802"/>
      <c r="N8" s="802"/>
      <c r="O8" s="802"/>
      <c r="P8" s="786"/>
      <c r="Q8" s="790"/>
      <c r="R8" s="256"/>
    </row>
    <row r="9" spans="1:37" ht="21">
      <c r="A9" s="801"/>
      <c r="B9" s="786"/>
      <c r="C9" s="786"/>
      <c r="D9" s="786"/>
      <c r="E9" s="786"/>
      <c r="F9" s="786"/>
      <c r="G9" s="786"/>
      <c r="H9" s="786"/>
      <c r="I9" s="786"/>
      <c r="J9" s="786"/>
      <c r="K9" s="811"/>
      <c r="L9" s="802"/>
      <c r="M9" s="802"/>
      <c r="N9" s="802"/>
      <c r="O9" s="802"/>
      <c r="P9" s="786"/>
      <c r="Q9" s="790"/>
      <c r="R9" s="256"/>
    </row>
    <row r="10" spans="1:37" ht="37.5" customHeight="1">
      <c r="A10" s="804"/>
      <c r="B10" s="793"/>
      <c r="C10" s="793"/>
      <c r="D10" s="793"/>
      <c r="E10" s="793"/>
      <c r="F10" s="793"/>
      <c r="G10" s="793"/>
      <c r="H10" s="793"/>
      <c r="I10" s="793"/>
      <c r="J10" s="793"/>
      <c r="K10" s="812"/>
      <c r="L10" s="805"/>
      <c r="M10" s="805"/>
      <c r="N10" s="805"/>
      <c r="O10" s="805"/>
      <c r="P10" s="793"/>
      <c r="Q10" s="794"/>
      <c r="R10" s="256"/>
    </row>
    <row r="11" spans="1:37" ht="27">
      <c r="A11" s="223" t="s">
        <v>43</v>
      </c>
      <c r="B11" s="14"/>
      <c r="C11" s="10"/>
      <c r="D11" s="15" t="s">
        <v>592</v>
      </c>
      <c r="E11" s="16" t="s">
        <v>44</v>
      </c>
      <c r="F11" s="14" t="s">
        <v>44</v>
      </c>
      <c r="G11" s="16"/>
      <c r="H11" s="15"/>
      <c r="I11" s="16" t="s">
        <v>592</v>
      </c>
      <c r="J11" s="15"/>
      <c r="K11" s="16" t="s">
        <v>593</v>
      </c>
      <c r="L11" s="17"/>
      <c r="M11" s="17"/>
      <c r="N11" s="17"/>
      <c r="O11" s="17"/>
      <c r="P11" s="18" t="s">
        <v>594</v>
      </c>
      <c r="Q11" s="224"/>
      <c r="R11" s="256"/>
    </row>
    <row r="12" spans="1:37" ht="15.75" customHeight="1">
      <c r="A12" s="403" t="str">
        <f t="shared" ref="A12:Q12" si="0">CONCATENATE("(",MID(ADDRESS(ROW(),COLUMN()),2,SEARCH("$",ADDRESS(ROW(),COLUMN()),2)-2),")")</f>
        <v>(A)</v>
      </c>
      <c r="B12" s="404" t="str">
        <f t="shared" si="0"/>
        <v>(B)</v>
      </c>
      <c r="C12" s="405" t="str">
        <f t="shared" si="0"/>
        <v>(C)</v>
      </c>
      <c r="D12" s="404" t="str">
        <f t="shared" si="0"/>
        <v>(D)</v>
      </c>
      <c r="E12" s="405" t="str">
        <f t="shared" si="0"/>
        <v>(E)</v>
      </c>
      <c r="F12" s="404" t="str">
        <f t="shared" si="0"/>
        <v>(F)</v>
      </c>
      <c r="G12" s="405" t="str">
        <f t="shared" si="0"/>
        <v>(G)</v>
      </c>
      <c r="H12" s="404" t="str">
        <f t="shared" si="0"/>
        <v>(H)</v>
      </c>
      <c r="I12" s="405" t="str">
        <f t="shared" si="0"/>
        <v>(I)</v>
      </c>
      <c r="J12" s="404" t="str">
        <f t="shared" si="0"/>
        <v>(J)</v>
      </c>
      <c r="K12" s="405" t="str">
        <f t="shared" si="0"/>
        <v>(K)</v>
      </c>
      <c r="L12" s="406" t="str">
        <f t="shared" si="0"/>
        <v>(L)</v>
      </c>
      <c r="M12" s="404" t="str">
        <f t="shared" si="0"/>
        <v>(M)</v>
      </c>
      <c r="N12" s="406" t="str">
        <f t="shared" si="0"/>
        <v>(N)</v>
      </c>
      <c r="O12" s="404" t="str">
        <f t="shared" si="0"/>
        <v>(O)</v>
      </c>
      <c r="P12" s="405" t="str">
        <f t="shared" si="0"/>
        <v>(P)</v>
      </c>
      <c r="Q12" s="407" t="str">
        <f t="shared" si="0"/>
        <v>(Q)</v>
      </c>
      <c r="R12" s="256"/>
    </row>
    <row r="13" spans="1:37" ht="21" customHeight="1" outlineLevel="1">
      <c r="A13" s="412">
        <v>0</v>
      </c>
      <c r="B13" s="413" t="s">
        <v>52</v>
      </c>
      <c r="C13" s="414" t="s">
        <v>53</v>
      </c>
      <c r="D13" s="528" t="s">
        <v>54</v>
      </c>
      <c r="E13" s="434">
        <v>43831</v>
      </c>
      <c r="F13" s="529">
        <v>43831</v>
      </c>
      <c r="G13" s="413" t="s">
        <v>595</v>
      </c>
      <c r="H13" s="414">
        <v>3</v>
      </c>
      <c r="I13" s="430" t="s">
        <v>61</v>
      </c>
      <c r="J13" s="430" t="s">
        <v>596</v>
      </c>
      <c r="K13" s="414">
        <v>35101</v>
      </c>
      <c r="L13" s="530">
        <v>0.6</v>
      </c>
      <c r="M13" s="531">
        <v>60000</v>
      </c>
      <c r="N13" s="530">
        <v>0.4</v>
      </c>
      <c r="O13" s="531">
        <v>40000</v>
      </c>
      <c r="P13" s="532" t="s">
        <v>61</v>
      </c>
      <c r="Q13" s="533" t="s">
        <v>597</v>
      </c>
      <c r="R13" s="534"/>
      <c r="S13" s="535"/>
      <c r="T13" s="535"/>
      <c r="U13" s="535"/>
      <c r="V13" s="535"/>
      <c r="W13" s="535"/>
      <c r="X13" s="535"/>
      <c r="Y13" s="535"/>
      <c r="Z13" s="535"/>
      <c r="AA13" s="535"/>
      <c r="AB13" s="535"/>
      <c r="AC13" s="535"/>
      <c r="AD13" s="535"/>
      <c r="AE13" s="535"/>
      <c r="AF13" s="535"/>
      <c r="AG13" s="535"/>
      <c r="AH13" s="535"/>
      <c r="AI13" s="535"/>
      <c r="AJ13" s="535"/>
      <c r="AK13" s="535"/>
    </row>
    <row r="14" spans="1:37" ht="21">
      <c r="A14" s="381"/>
      <c r="B14" s="382"/>
      <c r="C14" s="383"/>
      <c r="D14" s="536"/>
      <c r="E14" s="439"/>
      <c r="F14" s="257"/>
      <c r="G14" s="182"/>
      <c r="H14" s="437"/>
      <c r="I14" s="199"/>
      <c r="J14" s="537"/>
      <c r="K14" s="538"/>
      <c r="L14" s="539"/>
      <c r="M14" s="540"/>
      <c r="N14" s="539"/>
      <c r="O14" s="540"/>
      <c r="P14" s="541"/>
      <c r="Q14" s="542"/>
      <c r="R14" s="534"/>
      <c r="S14" s="535"/>
      <c r="T14" s="535"/>
      <c r="U14" s="535"/>
      <c r="V14" s="535"/>
      <c r="W14" s="535"/>
      <c r="X14" s="535"/>
      <c r="Y14" s="535"/>
      <c r="Z14" s="535"/>
      <c r="AA14" s="535"/>
      <c r="AB14" s="535"/>
      <c r="AC14" s="535"/>
      <c r="AD14" s="535"/>
      <c r="AE14" s="535"/>
      <c r="AF14" s="535"/>
      <c r="AG14" s="535"/>
      <c r="AH14" s="535"/>
      <c r="AI14" s="535"/>
      <c r="AJ14" s="535"/>
      <c r="AK14" s="535"/>
    </row>
    <row r="15" spans="1:37" ht="21">
      <c r="A15" s="543"/>
      <c r="B15" s="382"/>
      <c r="C15" s="544"/>
      <c r="D15" s="536"/>
      <c r="E15" s="439"/>
      <c r="F15" s="257"/>
      <c r="G15" s="182"/>
      <c r="H15" s="437"/>
      <c r="I15" s="199"/>
      <c r="J15" s="199"/>
      <c r="K15" s="437"/>
      <c r="L15" s="541"/>
      <c r="M15" s="541"/>
      <c r="N15" s="541"/>
      <c r="O15" s="541"/>
      <c r="P15" s="541"/>
      <c r="Q15" s="542"/>
      <c r="R15" s="534"/>
      <c r="S15" s="535"/>
      <c r="T15" s="535"/>
      <c r="U15" s="535"/>
      <c r="V15" s="535"/>
      <c r="W15" s="535"/>
      <c r="X15" s="535"/>
      <c r="Y15" s="535"/>
      <c r="Z15" s="535"/>
      <c r="AA15" s="535"/>
      <c r="AB15" s="535"/>
      <c r="AC15" s="535"/>
      <c r="AD15" s="535"/>
      <c r="AE15" s="535"/>
      <c r="AF15" s="535"/>
      <c r="AG15" s="535"/>
      <c r="AH15" s="535"/>
      <c r="AI15" s="535"/>
      <c r="AJ15" s="535"/>
      <c r="AK15" s="535"/>
    </row>
    <row r="16" spans="1:37" ht="21">
      <c r="A16" s="420"/>
      <c r="B16" s="182"/>
      <c r="C16" s="421"/>
      <c r="D16" s="536"/>
      <c r="E16" s="439"/>
      <c r="F16" s="257"/>
      <c r="G16" s="182"/>
      <c r="H16" s="437"/>
      <c r="I16" s="199"/>
      <c r="J16" s="199"/>
      <c r="K16" s="437"/>
      <c r="L16" s="541"/>
      <c r="M16" s="541"/>
      <c r="N16" s="541"/>
      <c r="O16" s="541"/>
      <c r="P16" s="541"/>
      <c r="Q16" s="542"/>
      <c r="R16" s="534"/>
      <c r="S16" s="535"/>
      <c r="T16" s="535"/>
      <c r="U16" s="535"/>
      <c r="V16" s="535"/>
      <c r="W16" s="535"/>
      <c r="X16" s="535"/>
      <c r="Y16" s="535"/>
      <c r="Z16" s="535"/>
      <c r="AA16" s="535"/>
      <c r="AB16" s="535"/>
      <c r="AC16" s="535"/>
      <c r="AD16" s="535"/>
      <c r="AE16" s="535"/>
      <c r="AF16" s="535"/>
      <c r="AG16" s="535"/>
      <c r="AH16" s="535"/>
      <c r="AI16" s="535"/>
      <c r="AJ16" s="535"/>
      <c r="AK16" s="535"/>
    </row>
    <row r="17" spans="1:37" ht="21">
      <c r="A17" s="420"/>
      <c r="B17" s="182"/>
      <c r="C17" s="421"/>
      <c r="D17" s="536"/>
      <c r="E17" s="439"/>
      <c r="F17" s="257"/>
      <c r="G17" s="182"/>
      <c r="H17" s="437"/>
      <c r="I17" s="199"/>
      <c r="J17" s="199"/>
      <c r="K17" s="437"/>
      <c r="L17" s="541"/>
      <c r="M17" s="541"/>
      <c r="N17" s="541"/>
      <c r="O17" s="541"/>
      <c r="P17" s="541"/>
      <c r="Q17" s="542"/>
      <c r="R17" s="534"/>
      <c r="S17" s="535"/>
      <c r="T17" s="535"/>
      <c r="U17" s="535"/>
      <c r="V17" s="535"/>
      <c r="W17" s="535"/>
      <c r="X17" s="535"/>
      <c r="Y17" s="535"/>
      <c r="Z17" s="535"/>
      <c r="AA17" s="535"/>
      <c r="AB17" s="535"/>
      <c r="AC17" s="535"/>
      <c r="AD17" s="535"/>
      <c r="AE17" s="535"/>
      <c r="AF17" s="535"/>
      <c r="AG17" s="535"/>
      <c r="AH17" s="535"/>
      <c r="AI17" s="535"/>
      <c r="AJ17" s="535"/>
      <c r="AK17" s="535"/>
    </row>
    <row r="18" spans="1:37" ht="21">
      <c r="A18" s="420"/>
      <c r="B18" s="182"/>
      <c r="C18" s="421"/>
      <c r="D18" s="536"/>
      <c r="E18" s="439"/>
      <c r="F18" s="257"/>
      <c r="G18" s="182"/>
      <c r="H18" s="437"/>
      <c r="I18" s="199"/>
      <c r="J18" s="199"/>
      <c r="K18" s="437"/>
      <c r="L18" s="541"/>
      <c r="M18" s="541"/>
      <c r="N18" s="541"/>
      <c r="O18" s="541"/>
      <c r="P18" s="541"/>
      <c r="Q18" s="542"/>
      <c r="R18" s="534"/>
      <c r="S18" s="535"/>
      <c r="T18" s="535"/>
      <c r="U18" s="535"/>
      <c r="V18" s="535"/>
      <c r="W18" s="535"/>
      <c r="X18" s="535"/>
      <c r="Y18" s="535"/>
      <c r="Z18" s="535"/>
      <c r="AA18" s="535"/>
      <c r="AB18" s="535"/>
      <c r="AC18" s="535"/>
      <c r="AD18" s="535"/>
      <c r="AE18" s="535"/>
      <c r="AF18" s="535"/>
      <c r="AG18" s="535"/>
      <c r="AH18" s="535"/>
      <c r="AI18" s="535"/>
      <c r="AJ18" s="535"/>
      <c r="AK18" s="535"/>
    </row>
    <row r="19" spans="1:37" ht="21">
      <c r="A19" s="420"/>
      <c r="B19" s="182"/>
      <c r="C19" s="421"/>
      <c r="D19" s="536"/>
      <c r="E19" s="439"/>
      <c r="F19" s="257"/>
      <c r="G19" s="182"/>
      <c r="H19" s="437"/>
      <c r="I19" s="199"/>
      <c r="J19" s="199"/>
      <c r="K19" s="437"/>
      <c r="L19" s="541"/>
      <c r="M19" s="541"/>
      <c r="N19" s="541"/>
      <c r="O19" s="541"/>
      <c r="P19" s="541"/>
      <c r="Q19" s="542"/>
      <c r="R19" s="534"/>
      <c r="S19" s="535"/>
      <c r="T19" s="535"/>
      <c r="U19" s="535"/>
      <c r="V19" s="535"/>
      <c r="W19" s="535"/>
      <c r="X19" s="535"/>
      <c r="Y19" s="535"/>
      <c r="Z19" s="535"/>
      <c r="AA19" s="535"/>
      <c r="AB19" s="535"/>
      <c r="AC19" s="535"/>
      <c r="AD19" s="535"/>
      <c r="AE19" s="535"/>
      <c r="AF19" s="535"/>
      <c r="AG19" s="535"/>
      <c r="AH19" s="535"/>
      <c r="AI19" s="535"/>
      <c r="AJ19" s="535"/>
      <c r="AK19" s="535"/>
    </row>
    <row r="20" spans="1:37" ht="21">
      <c r="A20" s="420"/>
      <c r="B20" s="182"/>
      <c r="C20" s="421"/>
      <c r="D20" s="536"/>
      <c r="E20" s="439"/>
      <c r="F20" s="257"/>
      <c r="G20" s="182"/>
      <c r="H20" s="437"/>
      <c r="I20" s="199"/>
      <c r="J20" s="199"/>
      <c r="K20" s="437"/>
      <c r="L20" s="541"/>
      <c r="M20" s="541"/>
      <c r="N20" s="541"/>
      <c r="O20" s="541"/>
      <c r="P20" s="541"/>
      <c r="Q20" s="542"/>
      <c r="R20" s="534"/>
      <c r="S20" s="535"/>
      <c r="T20" s="535"/>
      <c r="U20" s="535"/>
      <c r="V20" s="535"/>
      <c r="W20" s="535"/>
      <c r="X20" s="535"/>
      <c r="Y20" s="535"/>
      <c r="Z20" s="535"/>
      <c r="AA20" s="535"/>
      <c r="AB20" s="535"/>
      <c r="AC20" s="535"/>
      <c r="AD20" s="535"/>
      <c r="AE20" s="535"/>
      <c r="AF20" s="535"/>
      <c r="AG20" s="535"/>
      <c r="AH20" s="535"/>
      <c r="AI20" s="535"/>
      <c r="AJ20" s="535"/>
      <c r="AK20" s="535"/>
    </row>
    <row r="21" spans="1:37" ht="21">
      <c r="A21" s="420"/>
      <c r="B21" s="182"/>
      <c r="C21" s="421"/>
      <c r="D21" s="536"/>
      <c r="E21" s="439"/>
      <c r="F21" s="257"/>
      <c r="G21" s="182"/>
      <c r="H21" s="437"/>
      <c r="I21" s="199"/>
      <c r="J21" s="199"/>
      <c r="K21" s="437"/>
      <c r="L21" s="541"/>
      <c r="M21" s="541"/>
      <c r="N21" s="541"/>
      <c r="O21" s="541"/>
      <c r="P21" s="541"/>
      <c r="Q21" s="542"/>
      <c r="R21" s="534"/>
      <c r="S21" s="535"/>
      <c r="T21" s="535"/>
      <c r="U21" s="535"/>
      <c r="V21" s="535"/>
      <c r="W21" s="535"/>
      <c r="X21" s="535"/>
      <c r="Y21" s="535"/>
      <c r="Z21" s="535"/>
      <c r="AA21" s="535"/>
      <c r="AB21" s="535"/>
      <c r="AC21" s="535"/>
      <c r="AD21" s="535"/>
      <c r="AE21" s="535"/>
      <c r="AF21" s="535"/>
      <c r="AG21" s="535"/>
      <c r="AH21" s="535"/>
      <c r="AI21" s="535"/>
      <c r="AJ21" s="535"/>
      <c r="AK21" s="535"/>
    </row>
    <row r="22" spans="1:37" ht="21">
      <c r="A22" s="420"/>
      <c r="B22" s="182"/>
      <c r="C22" s="421"/>
      <c r="D22" s="536"/>
      <c r="E22" s="439"/>
      <c r="F22" s="257"/>
      <c r="G22" s="182"/>
      <c r="H22" s="437"/>
      <c r="I22" s="199"/>
      <c r="J22" s="199"/>
      <c r="K22" s="437"/>
      <c r="L22" s="541"/>
      <c r="M22" s="541"/>
      <c r="N22" s="541"/>
      <c r="O22" s="541"/>
      <c r="P22" s="541"/>
      <c r="Q22" s="542"/>
      <c r="R22" s="534"/>
      <c r="S22" s="535"/>
      <c r="T22" s="535"/>
      <c r="U22" s="535"/>
      <c r="V22" s="535"/>
      <c r="W22" s="535"/>
      <c r="X22" s="535"/>
      <c r="Y22" s="535"/>
      <c r="Z22" s="535"/>
      <c r="AA22" s="535"/>
      <c r="AB22" s="535"/>
      <c r="AC22" s="535"/>
      <c r="AD22" s="535"/>
      <c r="AE22" s="535"/>
      <c r="AF22" s="535"/>
      <c r="AG22" s="535"/>
      <c r="AH22" s="535"/>
      <c r="AI22" s="535"/>
      <c r="AJ22" s="535"/>
      <c r="AK22" s="535"/>
    </row>
    <row r="23" spans="1:37" ht="21">
      <c r="A23" s="420"/>
      <c r="B23" s="182"/>
      <c r="C23" s="421"/>
      <c r="D23" s="536"/>
      <c r="E23" s="439"/>
      <c r="F23" s="257"/>
      <c r="G23" s="182"/>
      <c r="H23" s="437"/>
      <c r="I23" s="199"/>
      <c r="J23" s="199"/>
      <c r="K23" s="437"/>
      <c r="L23" s="541"/>
      <c r="M23" s="541"/>
      <c r="N23" s="541"/>
      <c r="O23" s="541"/>
      <c r="P23" s="541"/>
      <c r="Q23" s="542"/>
      <c r="R23" s="534"/>
      <c r="S23" s="535"/>
      <c r="T23" s="535"/>
      <c r="U23" s="535"/>
      <c r="V23" s="535"/>
      <c r="W23" s="535"/>
      <c r="X23" s="535"/>
      <c r="Y23" s="535"/>
      <c r="Z23" s="535"/>
      <c r="AA23" s="535"/>
      <c r="AB23" s="535"/>
      <c r="AC23" s="535"/>
      <c r="AD23" s="535"/>
      <c r="AE23" s="535"/>
      <c r="AF23" s="535"/>
      <c r="AG23" s="535"/>
      <c r="AH23" s="535"/>
      <c r="AI23" s="535"/>
      <c r="AJ23" s="535"/>
      <c r="AK23" s="535"/>
    </row>
    <row r="24" spans="1:37" ht="21">
      <c r="A24" s="420"/>
      <c r="B24" s="182"/>
      <c r="C24" s="421"/>
      <c r="D24" s="536"/>
      <c r="E24" s="439"/>
      <c r="F24" s="257"/>
      <c r="G24" s="182"/>
      <c r="H24" s="437"/>
      <c r="I24" s="199"/>
      <c r="J24" s="199"/>
      <c r="K24" s="437"/>
      <c r="L24" s="541"/>
      <c r="M24" s="541"/>
      <c r="N24" s="541"/>
      <c r="O24" s="541"/>
      <c r="P24" s="541"/>
      <c r="Q24" s="542"/>
      <c r="R24" s="534"/>
      <c r="S24" s="535"/>
      <c r="T24" s="535"/>
      <c r="U24" s="535"/>
      <c r="V24" s="535"/>
      <c r="W24" s="535"/>
      <c r="X24" s="535"/>
      <c r="Y24" s="535"/>
      <c r="Z24" s="535"/>
      <c r="AA24" s="535"/>
      <c r="AB24" s="535"/>
      <c r="AC24" s="535"/>
      <c r="AD24" s="535"/>
      <c r="AE24" s="535"/>
      <c r="AF24" s="535"/>
      <c r="AG24" s="535"/>
      <c r="AH24" s="535"/>
      <c r="AI24" s="535"/>
      <c r="AJ24" s="535"/>
      <c r="AK24" s="535"/>
    </row>
    <row r="25" spans="1:37" ht="21">
      <c r="A25" s="420"/>
      <c r="B25" s="182"/>
      <c r="C25" s="421"/>
      <c r="D25" s="536"/>
      <c r="E25" s="439"/>
      <c r="F25" s="257"/>
      <c r="G25" s="182"/>
      <c r="H25" s="437"/>
      <c r="I25" s="199"/>
      <c r="J25" s="199"/>
      <c r="K25" s="437"/>
      <c r="L25" s="541"/>
      <c r="M25" s="541"/>
      <c r="N25" s="541"/>
      <c r="O25" s="541"/>
      <c r="P25" s="541"/>
      <c r="Q25" s="542"/>
      <c r="R25" s="534"/>
      <c r="S25" s="535"/>
      <c r="T25" s="535"/>
      <c r="U25" s="535"/>
      <c r="V25" s="535"/>
      <c r="W25" s="535"/>
      <c r="X25" s="535"/>
      <c r="Y25" s="535"/>
      <c r="Z25" s="535"/>
      <c r="AA25" s="535"/>
      <c r="AB25" s="535"/>
      <c r="AC25" s="535"/>
      <c r="AD25" s="535"/>
      <c r="AE25" s="535"/>
      <c r="AF25" s="535"/>
      <c r="AG25" s="535"/>
      <c r="AH25" s="535"/>
      <c r="AI25" s="535"/>
      <c r="AJ25" s="535"/>
      <c r="AK25" s="535"/>
    </row>
    <row r="26" spans="1:37" ht="21">
      <c r="A26" s="420"/>
      <c r="B26" s="182"/>
      <c r="C26" s="421"/>
      <c r="D26" s="536"/>
      <c r="E26" s="439"/>
      <c r="F26" s="257"/>
      <c r="G26" s="182"/>
      <c r="H26" s="437"/>
      <c r="I26" s="199"/>
      <c r="J26" s="199"/>
      <c r="K26" s="437"/>
      <c r="L26" s="541"/>
      <c r="M26" s="541"/>
      <c r="N26" s="541"/>
      <c r="O26" s="541"/>
      <c r="P26" s="541"/>
      <c r="Q26" s="542"/>
      <c r="R26" s="534"/>
      <c r="S26" s="535"/>
      <c r="T26" s="535"/>
      <c r="U26" s="535"/>
      <c r="V26" s="535"/>
      <c r="W26" s="535"/>
      <c r="X26" s="535"/>
      <c r="Y26" s="535"/>
      <c r="Z26" s="535"/>
      <c r="AA26" s="535"/>
      <c r="AB26" s="535"/>
      <c r="AC26" s="535"/>
      <c r="AD26" s="535"/>
      <c r="AE26" s="535"/>
      <c r="AF26" s="535"/>
      <c r="AG26" s="535"/>
      <c r="AH26" s="535"/>
      <c r="AI26" s="535"/>
      <c r="AJ26" s="535"/>
      <c r="AK26" s="535"/>
    </row>
    <row r="27" spans="1:37" ht="21">
      <c r="A27" s="420"/>
      <c r="B27" s="182"/>
      <c r="C27" s="421"/>
      <c r="D27" s="536"/>
      <c r="E27" s="439"/>
      <c r="F27" s="257"/>
      <c r="G27" s="182"/>
      <c r="H27" s="437"/>
      <c r="I27" s="199"/>
      <c r="J27" s="199"/>
      <c r="K27" s="437"/>
      <c r="L27" s="541"/>
      <c r="M27" s="541"/>
      <c r="N27" s="541"/>
      <c r="O27" s="541"/>
      <c r="P27" s="541"/>
      <c r="Q27" s="542"/>
      <c r="R27" s="534"/>
      <c r="S27" s="535"/>
      <c r="T27" s="535"/>
      <c r="U27" s="535"/>
      <c r="V27" s="535"/>
      <c r="W27" s="535"/>
      <c r="X27" s="535"/>
      <c r="Y27" s="535"/>
      <c r="Z27" s="535"/>
      <c r="AA27" s="535"/>
      <c r="AB27" s="535"/>
      <c r="AC27" s="535"/>
      <c r="AD27" s="535"/>
      <c r="AE27" s="535"/>
      <c r="AF27" s="535"/>
      <c r="AG27" s="535"/>
      <c r="AH27" s="535"/>
      <c r="AI27" s="535"/>
      <c r="AJ27" s="535"/>
      <c r="AK27" s="535"/>
    </row>
    <row r="28" spans="1:37" ht="21">
      <c r="A28" s="420"/>
      <c r="B28" s="182"/>
      <c r="C28" s="421"/>
      <c r="D28" s="536"/>
      <c r="E28" s="439"/>
      <c r="F28" s="257"/>
      <c r="G28" s="182"/>
      <c r="H28" s="437"/>
      <c r="I28" s="199"/>
      <c r="J28" s="199"/>
      <c r="K28" s="437"/>
      <c r="L28" s="541"/>
      <c r="M28" s="541"/>
      <c r="N28" s="541"/>
      <c r="O28" s="541"/>
      <c r="P28" s="541"/>
      <c r="Q28" s="542"/>
      <c r="R28" s="534"/>
      <c r="S28" s="535"/>
      <c r="T28" s="535"/>
      <c r="U28" s="535"/>
      <c r="V28" s="535"/>
      <c r="W28" s="535"/>
      <c r="X28" s="535"/>
      <c r="Y28" s="535"/>
      <c r="Z28" s="535"/>
      <c r="AA28" s="535"/>
      <c r="AB28" s="535"/>
      <c r="AC28" s="535"/>
      <c r="AD28" s="535"/>
      <c r="AE28" s="535"/>
      <c r="AF28" s="535"/>
      <c r="AG28" s="535"/>
      <c r="AH28" s="535"/>
      <c r="AI28" s="535"/>
      <c r="AJ28" s="535"/>
      <c r="AK28" s="535"/>
    </row>
    <row r="29" spans="1:37" ht="21" hidden="1">
      <c r="A29" s="420"/>
      <c r="B29" s="182"/>
      <c r="C29" s="421"/>
      <c r="D29" s="536"/>
      <c r="E29" s="439"/>
      <c r="F29" s="257"/>
      <c r="G29" s="182"/>
      <c r="H29" s="437"/>
      <c r="I29" s="199"/>
      <c r="J29" s="199"/>
      <c r="K29" s="437"/>
      <c r="L29" s="541"/>
      <c r="M29" s="541"/>
      <c r="N29" s="541"/>
      <c r="O29" s="541"/>
      <c r="P29" s="541"/>
      <c r="Q29" s="542"/>
      <c r="R29" s="534"/>
      <c r="S29" s="535"/>
      <c r="T29" s="535"/>
      <c r="U29" s="535"/>
      <c r="V29" s="535"/>
      <c r="W29" s="535"/>
      <c r="X29" s="535"/>
      <c r="Y29" s="535"/>
      <c r="Z29" s="535"/>
      <c r="AA29" s="535"/>
      <c r="AB29" s="535"/>
      <c r="AC29" s="535"/>
      <c r="AD29" s="535"/>
      <c r="AE29" s="535"/>
      <c r="AF29" s="535"/>
      <c r="AG29" s="535"/>
      <c r="AH29" s="535"/>
      <c r="AI29" s="535"/>
      <c r="AJ29" s="535"/>
      <c r="AK29" s="535"/>
    </row>
    <row r="30" spans="1:37" ht="21">
      <c r="A30" s="545"/>
      <c r="B30" s="546"/>
      <c r="C30" s="547"/>
      <c r="D30" s="548"/>
      <c r="E30" s="549"/>
      <c r="F30" s="550"/>
      <c r="G30" s="551"/>
      <c r="H30" s="552"/>
      <c r="I30" s="553"/>
      <c r="J30" s="553"/>
      <c r="K30" s="552"/>
      <c r="L30" s="554"/>
      <c r="M30" s="554"/>
      <c r="N30" s="554"/>
      <c r="O30" s="554"/>
      <c r="P30" s="554"/>
      <c r="Q30" s="555"/>
      <c r="R30" s="534"/>
      <c r="S30" s="535"/>
      <c r="T30" s="535"/>
      <c r="U30" s="535"/>
      <c r="V30" s="535"/>
      <c r="W30" s="535"/>
      <c r="X30" s="535"/>
      <c r="Y30" s="535"/>
      <c r="Z30" s="535"/>
      <c r="AA30" s="535"/>
      <c r="AB30" s="535"/>
      <c r="AC30" s="535"/>
      <c r="AD30" s="535"/>
      <c r="AE30" s="535"/>
      <c r="AF30" s="535"/>
      <c r="AG30" s="535"/>
      <c r="AH30" s="535"/>
      <c r="AI30" s="535"/>
      <c r="AJ30" s="535"/>
      <c r="AK30" s="535"/>
    </row>
    <row r="31" spans="1:37" ht="21">
      <c r="A31" s="119"/>
      <c r="B31" s="119"/>
      <c r="C31" s="119"/>
      <c r="D31" s="119"/>
      <c r="E31" s="119"/>
      <c r="F31" s="119"/>
      <c r="G31" s="119"/>
      <c r="H31" s="119"/>
      <c r="I31" s="119"/>
      <c r="J31" s="119"/>
      <c r="K31" s="119"/>
      <c r="L31" s="119"/>
      <c r="M31" s="119"/>
      <c r="N31" s="119"/>
      <c r="O31" s="119"/>
      <c r="P31" s="119"/>
      <c r="Q31" s="119"/>
      <c r="R31" s="256"/>
    </row>
    <row r="32" spans="1:37" ht="21">
      <c r="A32" s="119"/>
      <c r="B32" s="119"/>
      <c r="C32" s="119"/>
      <c r="D32" s="119"/>
      <c r="E32" s="119"/>
      <c r="F32" s="119"/>
      <c r="G32" s="119"/>
      <c r="H32" s="119"/>
      <c r="I32" s="119"/>
      <c r="J32" s="119"/>
      <c r="K32" s="119"/>
      <c r="L32" s="119"/>
      <c r="M32" s="119"/>
      <c r="N32" s="119"/>
      <c r="O32" s="119"/>
      <c r="P32" s="119"/>
      <c r="Q32" s="119"/>
      <c r="R32" s="256"/>
    </row>
    <row r="33" spans="1:18" ht="21">
      <c r="A33" s="305" t="s">
        <v>65</v>
      </c>
      <c r="B33" s="305"/>
      <c r="C33" s="306"/>
      <c r="D33" s="119"/>
      <c r="E33" s="119"/>
      <c r="F33" s="119"/>
      <c r="G33" s="119"/>
      <c r="H33" s="119"/>
      <c r="I33" s="119"/>
      <c r="J33" s="119"/>
      <c r="K33" s="119"/>
      <c r="L33" s="119"/>
      <c r="M33" s="119"/>
      <c r="N33" s="119"/>
      <c r="O33" s="119"/>
      <c r="P33" s="119"/>
      <c r="Q33" s="119"/>
      <c r="R33" s="256"/>
    </row>
    <row r="34" spans="1:18" ht="21">
      <c r="A34" s="742"/>
      <c r="B34" s="787"/>
      <c r="C34" s="788"/>
      <c r="D34" s="320"/>
      <c r="E34" s="320"/>
      <c r="F34" s="320"/>
      <c r="G34" s="320"/>
      <c r="H34" s="235"/>
      <c r="I34" s="235"/>
      <c r="J34" s="235"/>
      <c r="K34" s="235"/>
      <c r="L34" s="235"/>
      <c r="M34" s="235"/>
      <c r="N34" s="235"/>
      <c r="O34" s="235"/>
      <c r="P34" s="235"/>
      <c r="Q34" s="235"/>
      <c r="R34" s="256"/>
    </row>
    <row r="35" spans="1:18" ht="21">
      <c r="A35" s="742"/>
      <c r="B35" s="787"/>
      <c r="C35" s="788"/>
      <c r="D35" s="321"/>
      <c r="E35" s="321"/>
      <c r="F35" s="321"/>
      <c r="G35" s="321"/>
      <c r="H35" s="321"/>
      <c r="I35" s="321"/>
      <c r="J35" s="235"/>
      <c r="K35" s="235"/>
      <c r="L35" s="235"/>
      <c r="M35" s="235"/>
      <c r="N35" s="235"/>
      <c r="O35" s="235"/>
      <c r="P35" s="235"/>
      <c r="Q35" s="235"/>
      <c r="R35" s="256"/>
    </row>
    <row r="36" spans="1:18" ht="21">
      <c r="A36" s="235"/>
      <c r="B36" s="235"/>
      <c r="C36" s="321"/>
      <c r="D36" s="321"/>
      <c r="E36" s="321"/>
      <c r="F36" s="321"/>
      <c r="G36" s="321"/>
      <c r="H36" s="321"/>
      <c r="I36" s="321"/>
      <c r="J36" s="235"/>
      <c r="K36" s="235"/>
      <c r="L36" s="235"/>
      <c r="M36" s="235"/>
      <c r="N36" s="235"/>
      <c r="O36" s="235"/>
      <c r="P36" s="235"/>
      <c r="Q36" s="235"/>
      <c r="R36" s="256"/>
    </row>
    <row r="37" spans="1:18" ht="21">
      <c r="A37" s="235"/>
      <c r="B37" s="235"/>
      <c r="C37" s="321"/>
      <c r="D37" s="321"/>
      <c r="E37" s="321"/>
      <c r="F37" s="321"/>
      <c r="G37" s="321"/>
      <c r="H37" s="321"/>
      <c r="I37" s="321"/>
      <c r="J37" s="235"/>
      <c r="K37" s="235"/>
      <c r="L37" s="235"/>
      <c r="M37" s="235"/>
      <c r="N37" s="235"/>
      <c r="O37" s="235"/>
      <c r="P37" s="235"/>
      <c r="Q37" s="235"/>
      <c r="R37" s="256"/>
    </row>
  </sheetData>
  <mergeCells count="23">
    <mergeCell ref="L6:O6"/>
    <mergeCell ref="P6:P10"/>
    <mergeCell ref="Q6:Q10"/>
    <mergeCell ref="L7:L10"/>
    <mergeCell ref="M7:M10"/>
    <mergeCell ref="N7:N10"/>
    <mergeCell ref="O7:O10"/>
    <mergeCell ref="J6:J10"/>
    <mergeCell ref="K6:K10"/>
    <mergeCell ref="A34:C34"/>
    <mergeCell ref="A35:C35"/>
    <mergeCell ref="A2:F2"/>
    <mergeCell ref="A3:F3"/>
    <mergeCell ref="A4:F4"/>
    <mergeCell ref="A6:A10"/>
    <mergeCell ref="B6:B10"/>
    <mergeCell ref="C6:C10"/>
    <mergeCell ref="D6:D10"/>
    <mergeCell ref="E6:E10"/>
    <mergeCell ref="F6:F10"/>
    <mergeCell ref="G6:G10"/>
    <mergeCell ref="H6:H10"/>
    <mergeCell ref="I6:I10"/>
  </mergeCells>
  <dataValidations count="2">
    <dataValidation type="custom" allowBlank="1" showDropDown="1" sqref="E13:F30" xr:uid="{00000000-0002-0000-0500-000000000000}">
      <formula1>OR(NOT(ISERROR(DATEVALUE(E13))), AND(ISNUMBER(E13), LEFT(CELL("format", E13))="D"))</formula1>
    </dataValidation>
    <dataValidation type="list" allowBlank="1" showErrorMessage="1" sqref="B13:B30" xr:uid="{00000000-0002-0000-0500-000001000000}">
      <formula1>"AFAB,APECO,BCDA,BOI,CDC,CEZA,JHMC,PEZA,PHIVIDEC,PPMC,RBOI,SBMA,TIEZA,ZCSEZA,Not Registered"</formula1>
    </dataValidation>
  </dataValidations>
  <hyperlinks>
    <hyperlink ref="D6" location="Google_Sheet_Link_1510988001" display="CETI No._x000a_(COR or CRTE_x000a_if CETI is not yet available)" xr:uid="{00000000-0004-0000-0500-000000000000}"/>
    <hyperlink ref="E6" location="Google_Sheet_Link_1903190592" display="Registration date of activity" xr:uid="{00000000-0004-0000-0500-000001000000}"/>
    <hyperlink ref="F6" location="Google_Sheet_Link_886836731" display="Date of start of commercial operations" xr:uid="{00000000-0004-0000-0500-000002000000}"/>
    <hyperlink ref="G6" location="Google_Sheet_Link_268170062" display="Registered address of the project" xr:uid="{00000000-0004-0000-0500-000003000000}"/>
    <hyperlink ref="H6" location="Google_Sheet_Link_1475605193" display="RDO" xr:uid="{00000000-0004-0000-0500-000004000000}"/>
    <hyperlink ref="I6" location="Google_Sheet_Link_1093885948" display="Zone location" xr:uid="{00000000-0004-0000-0500-000005000000}"/>
    <hyperlink ref="J6" location="Google_Sheet_Link_173170420" display="Registered activities/ Actual activities" xr:uid="{00000000-0004-0000-0500-000006000000}"/>
    <hyperlink ref="K6" location="Google_Sheet_Link_508325260" display="Phil. Standard Industry Classification (PSIC) Code" xr:uid="{00000000-0004-0000-0500-000007000000}"/>
    <hyperlink ref="L6" location="Google_Sheet_Link_283632446" display="Nationality (if shareholding cannot be allocated, just designate one activity)" xr:uid="{00000000-0004-0000-0500-000008000000}"/>
    <hyperlink ref="P6" location="Google_Sheet_Link_320985761" display="IPP Classification" xr:uid="{00000000-0004-0000-0500-000009000000}"/>
    <hyperlink ref="Q6" location="Google_Sheet_Link_2077757736" display="Remarks" xr:uid="{00000000-0004-0000-0500-00000A000000}"/>
  </hyperlinks>
  <pageMargins left="0.42" right="0.42" top="0.5" bottom="0.47"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AD37"/>
  <sheetViews>
    <sheetView workbookViewId="0">
      <selection activeCell="AF10" sqref="AF10"/>
    </sheetView>
  </sheetViews>
  <sheetFormatPr defaultColWidth="0" defaultRowHeight="15" customHeight="1" zeroHeight="1" outlineLevelRow="1"/>
  <cols>
    <col min="1" max="18" width="15.75" style="32" customWidth="1"/>
    <col min="19" max="19" width="2.25" style="32" customWidth="1"/>
    <col min="20" max="16384" width="11.25" style="32" hidden="1"/>
  </cols>
  <sheetData>
    <row r="1" spans="1:30" ht="15.75">
      <c r="A1" s="302"/>
      <c r="B1" s="302"/>
      <c r="C1" s="302"/>
      <c r="D1" s="302"/>
      <c r="E1" s="303"/>
      <c r="F1" s="119"/>
      <c r="G1" s="119"/>
      <c r="H1" s="119"/>
      <c r="I1" s="119"/>
      <c r="J1" s="322"/>
      <c r="K1" s="322"/>
      <c r="L1" s="322"/>
      <c r="M1" s="322"/>
      <c r="N1" s="322"/>
      <c r="O1" s="322"/>
      <c r="P1" s="322"/>
      <c r="Q1" s="322"/>
      <c r="R1" s="322"/>
      <c r="S1" s="322"/>
    </row>
    <row r="2" spans="1:30" ht="15" customHeight="1">
      <c r="A2" s="714" t="s">
        <v>598</v>
      </c>
      <c r="B2" s="767"/>
      <c r="C2" s="767"/>
      <c r="D2" s="767"/>
      <c r="E2" s="767"/>
      <c r="F2" s="767"/>
      <c r="G2" s="767"/>
      <c r="H2" s="120"/>
      <c r="I2" s="120"/>
      <c r="J2" s="120"/>
      <c r="K2" s="120"/>
      <c r="L2" s="120"/>
      <c r="M2" s="120"/>
      <c r="N2" s="120"/>
      <c r="O2" s="120"/>
      <c r="P2" s="120"/>
      <c r="Q2" s="120"/>
      <c r="R2" s="120"/>
      <c r="S2" s="322"/>
    </row>
    <row r="3" spans="1:30" ht="15" customHeight="1">
      <c r="A3" s="714" t="s">
        <v>1</v>
      </c>
      <c r="B3" s="767"/>
      <c r="C3" s="767"/>
      <c r="D3" s="767"/>
      <c r="E3" s="767"/>
      <c r="F3" s="767"/>
      <c r="G3" s="767"/>
      <c r="H3" s="120"/>
      <c r="I3" s="120"/>
      <c r="J3" s="120"/>
      <c r="K3" s="120"/>
      <c r="L3" s="120"/>
      <c r="M3" s="120"/>
      <c r="N3" s="120"/>
      <c r="O3" s="322"/>
      <c r="P3" s="322"/>
      <c r="Q3" s="120"/>
      <c r="R3" s="120"/>
      <c r="S3" s="322"/>
    </row>
    <row r="4" spans="1:30" ht="15.75">
      <c r="A4" s="714" t="s">
        <v>599</v>
      </c>
      <c r="B4" s="767"/>
      <c r="C4" s="767"/>
      <c r="D4" s="767"/>
      <c r="E4" s="767"/>
      <c r="F4" s="767"/>
      <c r="G4" s="767"/>
      <c r="H4" s="119"/>
      <c r="I4" s="119"/>
      <c r="J4" s="119"/>
      <c r="K4" s="119"/>
      <c r="L4" s="119"/>
      <c r="M4" s="119"/>
      <c r="N4" s="119"/>
      <c r="O4" s="119"/>
      <c r="P4" s="119"/>
      <c r="Q4" s="119"/>
      <c r="R4" s="119"/>
      <c r="S4" s="322"/>
    </row>
    <row r="5" spans="1:30" ht="15.75">
      <c r="A5" s="313"/>
      <c r="B5" s="313"/>
      <c r="C5" s="119"/>
      <c r="D5" s="119"/>
      <c r="E5" s="303"/>
      <c r="F5" s="119"/>
      <c r="G5" s="44"/>
      <c r="H5" s="119"/>
      <c r="I5" s="119"/>
      <c r="J5" s="119"/>
      <c r="K5" s="119"/>
      <c r="L5" s="119"/>
      <c r="M5" s="119"/>
      <c r="N5" s="119"/>
      <c r="O5" s="119"/>
      <c r="P5" s="119"/>
      <c r="Q5" s="119"/>
      <c r="R5" s="119"/>
      <c r="S5" s="322"/>
    </row>
    <row r="6" spans="1:30" ht="48" customHeight="1">
      <c r="A6" s="715" t="s">
        <v>8</v>
      </c>
      <c r="B6" s="716" t="s">
        <v>9</v>
      </c>
      <c r="C6" s="721" t="s">
        <v>21</v>
      </c>
      <c r="D6" s="747" t="s">
        <v>600</v>
      </c>
      <c r="E6" s="781"/>
      <c r="F6" s="630" t="s">
        <v>601</v>
      </c>
      <c r="G6" s="747" t="s">
        <v>602</v>
      </c>
      <c r="H6" s="781"/>
      <c r="I6" s="629" t="s">
        <v>603</v>
      </c>
      <c r="J6" s="780"/>
      <c r="K6" s="780"/>
      <c r="L6" s="780"/>
      <c r="M6" s="780"/>
      <c r="N6" s="726" t="s">
        <v>603</v>
      </c>
      <c r="O6" s="780"/>
      <c r="P6" s="780"/>
      <c r="Q6" s="780"/>
      <c r="R6" s="782"/>
      <c r="S6" s="322"/>
    </row>
    <row r="7" spans="1:30" ht="15.75">
      <c r="A7" s="801"/>
      <c r="B7" s="786"/>
      <c r="C7" s="786"/>
      <c r="D7" s="746" t="s">
        <v>604</v>
      </c>
      <c r="E7" s="746" t="s">
        <v>605</v>
      </c>
      <c r="F7" s="786"/>
      <c r="G7" s="746" t="s">
        <v>606</v>
      </c>
      <c r="H7" s="746" t="s">
        <v>607</v>
      </c>
      <c r="I7" s="620" t="s">
        <v>608</v>
      </c>
      <c r="J7" s="620" t="s">
        <v>609</v>
      </c>
      <c r="K7" s="620" t="s">
        <v>610</v>
      </c>
      <c r="L7" s="620" t="s">
        <v>611</v>
      </c>
      <c r="M7" s="620" t="s">
        <v>612</v>
      </c>
      <c r="N7" s="620" t="s">
        <v>613</v>
      </c>
      <c r="O7" s="620" t="s">
        <v>614</v>
      </c>
      <c r="P7" s="620" t="s">
        <v>615</v>
      </c>
      <c r="Q7" s="620" t="s">
        <v>616</v>
      </c>
      <c r="R7" s="748" t="s">
        <v>617</v>
      </c>
      <c r="S7" s="322"/>
    </row>
    <row r="8" spans="1:30" ht="15.75">
      <c r="A8" s="801"/>
      <c r="B8" s="786"/>
      <c r="C8" s="786"/>
      <c r="D8" s="786"/>
      <c r="E8" s="786"/>
      <c r="F8" s="786"/>
      <c r="G8" s="786"/>
      <c r="H8" s="786"/>
      <c r="I8" s="786"/>
      <c r="J8" s="786"/>
      <c r="K8" s="786"/>
      <c r="L8" s="786"/>
      <c r="M8" s="786"/>
      <c r="N8" s="786"/>
      <c r="O8" s="786"/>
      <c r="P8" s="786"/>
      <c r="Q8" s="786"/>
      <c r="R8" s="790"/>
      <c r="S8" s="322"/>
    </row>
    <row r="9" spans="1:30" ht="15.75">
      <c r="A9" s="801"/>
      <c r="B9" s="786"/>
      <c r="C9" s="786"/>
      <c r="D9" s="786"/>
      <c r="E9" s="786"/>
      <c r="F9" s="786"/>
      <c r="G9" s="786"/>
      <c r="H9" s="786"/>
      <c r="I9" s="786"/>
      <c r="J9" s="786"/>
      <c r="K9" s="786"/>
      <c r="L9" s="786"/>
      <c r="M9" s="786"/>
      <c r="N9" s="786"/>
      <c r="O9" s="786"/>
      <c r="P9" s="786"/>
      <c r="Q9" s="786"/>
      <c r="R9" s="790"/>
      <c r="S9" s="322"/>
    </row>
    <row r="10" spans="1:30" ht="42" customHeight="1">
      <c r="A10" s="801"/>
      <c r="B10" s="786"/>
      <c r="C10" s="793"/>
      <c r="D10" s="786"/>
      <c r="E10" s="786"/>
      <c r="F10" s="793"/>
      <c r="G10" s="786"/>
      <c r="H10" s="786"/>
      <c r="I10" s="786"/>
      <c r="J10" s="786"/>
      <c r="K10" s="786"/>
      <c r="L10" s="786"/>
      <c r="M10" s="786"/>
      <c r="N10" s="786"/>
      <c r="O10" s="786"/>
      <c r="P10" s="786"/>
      <c r="Q10" s="786"/>
      <c r="R10" s="790"/>
      <c r="S10" s="322"/>
    </row>
    <row r="11" spans="1:30" ht="16.5" thickBot="1">
      <c r="A11" s="192" t="s">
        <v>43</v>
      </c>
      <c r="B11" s="79"/>
      <c r="C11" s="84"/>
      <c r="D11" s="79"/>
      <c r="E11" s="79"/>
      <c r="F11" s="84"/>
      <c r="G11" s="79"/>
      <c r="H11" s="79"/>
      <c r="I11" s="84"/>
      <c r="J11" s="84"/>
      <c r="K11" s="84"/>
      <c r="L11" s="84"/>
      <c r="M11" s="84"/>
      <c r="N11" s="84"/>
      <c r="O11" s="84"/>
      <c r="P11" s="84"/>
      <c r="Q11" s="84"/>
      <c r="R11" s="220"/>
      <c r="S11" s="322"/>
    </row>
    <row r="12" spans="1:30" ht="16.5" thickBot="1">
      <c r="A12" s="221" t="str">
        <f t="shared" ref="A12:R12" si="0">CONCATENATE("(",MID(ADDRESS(ROW(),COLUMN()),2,SEARCH("$",ADDRESS(ROW(),COLUMN()),2)-2),")")</f>
        <v>(A)</v>
      </c>
      <c r="B12" s="85" t="str">
        <f t="shared" si="0"/>
        <v>(B)</v>
      </c>
      <c r="C12" s="86" t="str">
        <f t="shared" si="0"/>
        <v>(C)</v>
      </c>
      <c r="D12" s="85" t="str">
        <f t="shared" si="0"/>
        <v>(D)</v>
      </c>
      <c r="E12" s="85" t="str">
        <f t="shared" si="0"/>
        <v>(E)</v>
      </c>
      <c r="F12" s="86" t="str">
        <f t="shared" si="0"/>
        <v>(F)</v>
      </c>
      <c r="G12" s="85" t="str">
        <f t="shared" si="0"/>
        <v>(G)</v>
      </c>
      <c r="H12" s="85" t="str">
        <f t="shared" si="0"/>
        <v>(H)</v>
      </c>
      <c r="I12" s="86" t="str">
        <f t="shared" si="0"/>
        <v>(I)</v>
      </c>
      <c r="J12" s="86" t="str">
        <f t="shared" si="0"/>
        <v>(J)</v>
      </c>
      <c r="K12" s="86" t="str">
        <f t="shared" si="0"/>
        <v>(K)</v>
      </c>
      <c r="L12" s="86" t="str">
        <f t="shared" si="0"/>
        <v>(L)</v>
      </c>
      <c r="M12" s="86" t="str">
        <f t="shared" si="0"/>
        <v>(M)</v>
      </c>
      <c r="N12" s="86" t="str">
        <f t="shared" si="0"/>
        <v>(N)</v>
      </c>
      <c r="O12" s="86" t="str">
        <f t="shared" si="0"/>
        <v>(O)</v>
      </c>
      <c r="P12" s="86" t="str">
        <f t="shared" si="0"/>
        <v>(P)</v>
      </c>
      <c r="Q12" s="86" t="str">
        <f t="shared" si="0"/>
        <v>(Q)</v>
      </c>
      <c r="R12" s="222" t="str">
        <f t="shared" si="0"/>
        <v>(R)</v>
      </c>
      <c r="S12" s="322"/>
    </row>
    <row r="13" spans="1:30" ht="15.75" outlineLevel="1">
      <c r="A13" s="412">
        <v>0</v>
      </c>
      <c r="B13" s="413" t="s">
        <v>52</v>
      </c>
      <c r="C13" s="414" t="s">
        <v>53</v>
      </c>
      <c r="D13" s="415">
        <v>100000000</v>
      </c>
      <c r="E13" s="415">
        <v>150000000</v>
      </c>
      <c r="F13" s="415">
        <v>20000000</v>
      </c>
      <c r="G13" s="416">
        <v>0</v>
      </c>
      <c r="H13" s="416">
        <v>0</v>
      </c>
      <c r="I13" s="416">
        <v>0</v>
      </c>
      <c r="J13" s="416">
        <v>0</v>
      </c>
      <c r="K13" s="416">
        <v>0</v>
      </c>
      <c r="L13" s="416">
        <v>0</v>
      </c>
      <c r="M13" s="416">
        <v>0</v>
      </c>
      <c r="N13" s="416">
        <v>0</v>
      </c>
      <c r="O13" s="416">
        <v>5000000</v>
      </c>
      <c r="P13" s="416">
        <v>400000</v>
      </c>
      <c r="Q13" s="416">
        <v>300000</v>
      </c>
      <c r="R13" s="417">
        <v>0</v>
      </c>
      <c r="S13" s="322"/>
      <c r="T13" s="189"/>
      <c r="U13" s="189"/>
      <c r="V13" s="189"/>
      <c r="W13" s="189"/>
      <c r="X13" s="189"/>
      <c r="Y13" s="189"/>
      <c r="Z13" s="189"/>
      <c r="AA13" s="189"/>
      <c r="AB13" s="189"/>
      <c r="AC13" s="189"/>
      <c r="AD13" s="189"/>
    </row>
    <row r="14" spans="1:30" ht="15.75">
      <c r="A14" s="181"/>
      <c r="B14" s="182"/>
      <c r="C14" s="183"/>
      <c r="D14" s="187"/>
      <c r="E14" s="184"/>
      <c r="F14" s="184"/>
      <c r="G14" s="203"/>
      <c r="H14" s="203"/>
      <c r="I14" s="203"/>
      <c r="J14" s="203"/>
      <c r="K14" s="203"/>
      <c r="L14" s="203"/>
      <c r="M14" s="203"/>
      <c r="N14" s="203"/>
      <c r="O14" s="418"/>
      <c r="P14" s="203"/>
      <c r="Q14" s="203"/>
      <c r="R14" s="419"/>
      <c r="S14" s="322"/>
      <c r="T14" s="189"/>
      <c r="U14" s="189"/>
      <c r="V14" s="189"/>
      <c r="W14" s="189"/>
      <c r="X14" s="189"/>
      <c r="Y14" s="189"/>
      <c r="Z14" s="189"/>
      <c r="AA14" s="189"/>
      <c r="AB14" s="189"/>
      <c r="AC14" s="189"/>
      <c r="AD14" s="189"/>
    </row>
    <row r="15" spans="1:30" ht="15.75">
      <c r="A15" s="420"/>
      <c r="B15" s="182"/>
      <c r="C15" s="421"/>
      <c r="D15" s="187"/>
      <c r="E15" s="184"/>
      <c r="F15" s="184"/>
      <c r="G15" s="203"/>
      <c r="H15" s="203"/>
      <c r="I15" s="203"/>
      <c r="J15" s="203"/>
      <c r="K15" s="203"/>
      <c r="L15" s="203"/>
      <c r="M15" s="203"/>
      <c r="N15" s="203"/>
      <c r="O15" s="203"/>
      <c r="P15" s="203"/>
      <c r="Q15" s="203"/>
      <c r="R15" s="419"/>
      <c r="S15" s="322"/>
      <c r="T15" s="189"/>
      <c r="U15" s="189"/>
      <c r="V15" s="189"/>
      <c r="W15" s="189"/>
      <c r="X15" s="189"/>
      <c r="Y15" s="189"/>
      <c r="Z15" s="189"/>
      <c r="AA15" s="189"/>
      <c r="AB15" s="189"/>
      <c r="AC15" s="189"/>
      <c r="AD15" s="189"/>
    </row>
    <row r="16" spans="1:30" ht="15.75">
      <c r="A16" s="420"/>
      <c r="B16" s="182"/>
      <c r="C16" s="421"/>
      <c r="D16" s="187"/>
      <c r="E16" s="184"/>
      <c r="F16" s="184"/>
      <c r="G16" s="203"/>
      <c r="H16" s="203"/>
      <c r="I16" s="203"/>
      <c r="J16" s="203"/>
      <c r="K16" s="203"/>
      <c r="L16" s="203"/>
      <c r="M16" s="203"/>
      <c r="N16" s="203"/>
      <c r="O16" s="203"/>
      <c r="P16" s="203"/>
      <c r="Q16" s="203"/>
      <c r="R16" s="419"/>
      <c r="S16" s="322"/>
      <c r="T16" s="189"/>
      <c r="U16" s="189"/>
      <c r="V16" s="189"/>
      <c r="W16" s="189"/>
      <c r="X16" s="189"/>
      <c r="Y16" s="189"/>
      <c r="Z16" s="189"/>
      <c r="AA16" s="189"/>
      <c r="AB16" s="189"/>
      <c r="AC16" s="189"/>
      <c r="AD16" s="189"/>
    </row>
    <row r="17" spans="1:30" ht="15.75">
      <c r="A17" s="420"/>
      <c r="B17" s="182"/>
      <c r="C17" s="421"/>
      <c r="D17" s="187"/>
      <c r="E17" s="184"/>
      <c r="F17" s="184"/>
      <c r="G17" s="203"/>
      <c r="H17" s="203"/>
      <c r="I17" s="203"/>
      <c r="J17" s="203"/>
      <c r="K17" s="203"/>
      <c r="L17" s="203"/>
      <c r="M17" s="203"/>
      <c r="N17" s="203"/>
      <c r="O17" s="203"/>
      <c r="P17" s="203"/>
      <c r="Q17" s="203"/>
      <c r="R17" s="419"/>
      <c r="S17" s="322"/>
      <c r="T17" s="189"/>
      <c r="U17" s="189"/>
      <c r="V17" s="189"/>
      <c r="W17" s="189"/>
      <c r="X17" s="189"/>
      <c r="Y17" s="189"/>
      <c r="Z17" s="189"/>
      <c r="AA17" s="189"/>
      <c r="AB17" s="189"/>
      <c r="AC17" s="189"/>
      <c r="AD17" s="189"/>
    </row>
    <row r="18" spans="1:30" ht="15.75">
      <c r="A18" s="420"/>
      <c r="B18" s="182"/>
      <c r="C18" s="421"/>
      <c r="D18" s="187"/>
      <c r="E18" s="184"/>
      <c r="F18" s="184"/>
      <c r="G18" s="203"/>
      <c r="H18" s="203"/>
      <c r="I18" s="203"/>
      <c r="J18" s="203"/>
      <c r="K18" s="203"/>
      <c r="L18" s="203"/>
      <c r="M18" s="203"/>
      <c r="N18" s="203"/>
      <c r="O18" s="203"/>
      <c r="P18" s="203"/>
      <c r="Q18" s="203"/>
      <c r="R18" s="419"/>
      <c r="S18" s="322"/>
      <c r="T18" s="189"/>
      <c r="U18" s="189"/>
      <c r="V18" s="189"/>
      <c r="W18" s="189"/>
      <c r="X18" s="189"/>
      <c r="Y18" s="189"/>
      <c r="Z18" s="189"/>
      <c r="AA18" s="189"/>
      <c r="AB18" s="189"/>
      <c r="AC18" s="189"/>
      <c r="AD18" s="189"/>
    </row>
    <row r="19" spans="1:30" ht="15.75">
      <c r="A19" s="420"/>
      <c r="B19" s="182"/>
      <c r="C19" s="421"/>
      <c r="D19" s="187"/>
      <c r="E19" s="184"/>
      <c r="F19" s="184"/>
      <c r="G19" s="203"/>
      <c r="H19" s="203"/>
      <c r="I19" s="203"/>
      <c r="J19" s="203"/>
      <c r="K19" s="203"/>
      <c r="L19" s="203"/>
      <c r="M19" s="203"/>
      <c r="N19" s="203"/>
      <c r="O19" s="203"/>
      <c r="P19" s="203"/>
      <c r="Q19" s="203"/>
      <c r="R19" s="419"/>
      <c r="S19" s="322"/>
      <c r="T19" s="189"/>
      <c r="U19" s="189"/>
      <c r="V19" s="189"/>
      <c r="W19" s="189"/>
      <c r="X19" s="189"/>
      <c r="Y19" s="189"/>
      <c r="Z19" s="189"/>
      <c r="AA19" s="189"/>
      <c r="AB19" s="189"/>
      <c r="AC19" s="189"/>
      <c r="AD19" s="189"/>
    </row>
    <row r="20" spans="1:30" ht="15.75">
      <c r="A20" s="420"/>
      <c r="B20" s="182"/>
      <c r="C20" s="421"/>
      <c r="D20" s="187"/>
      <c r="E20" s="184"/>
      <c r="F20" s="184"/>
      <c r="G20" s="203"/>
      <c r="H20" s="203"/>
      <c r="I20" s="203"/>
      <c r="J20" s="203"/>
      <c r="K20" s="203"/>
      <c r="L20" s="203"/>
      <c r="M20" s="203"/>
      <c r="N20" s="203"/>
      <c r="O20" s="203"/>
      <c r="P20" s="203"/>
      <c r="Q20" s="203"/>
      <c r="R20" s="419"/>
      <c r="S20" s="322"/>
      <c r="T20" s="189"/>
      <c r="U20" s="189"/>
      <c r="V20" s="189"/>
      <c r="W20" s="189"/>
      <c r="X20" s="189"/>
      <c r="Y20" s="189"/>
      <c r="Z20" s="189"/>
      <c r="AA20" s="189"/>
      <c r="AB20" s="189"/>
      <c r="AC20" s="189"/>
      <c r="AD20" s="189"/>
    </row>
    <row r="21" spans="1:30" ht="15.75">
      <c r="A21" s="420"/>
      <c r="B21" s="182"/>
      <c r="C21" s="421"/>
      <c r="D21" s="187"/>
      <c r="E21" s="184"/>
      <c r="F21" s="184"/>
      <c r="G21" s="203"/>
      <c r="H21" s="203"/>
      <c r="I21" s="203"/>
      <c r="J21" s="203"/>
      <c r="K21" s="203"/>
      <c r="L21" s="203"/>
      <c r="M21" s="203"/>
      <c r="N21" s="203"/>
      <c r="O21" s="203"/>
      <c r="P21" s="203"/>
      <c r="Q21" s="203"/>
      <c r="R21" s="419"/>
      <c r="S21" s="322"/>
      <c r="T21" s="189"/>
      <c r="U21" s="189"/>
      <c r="V21" s="189"/>
      <c r="W21" s="189"/>
      <c r="X21" s="189"/>
      <c r="Y21" s="189"/>
      <c r="Z21" s="189"/>
      <c r="AA21" s="189"/>
      <c r="AB21" s="189"/>
      <c r="AC21" s="189"/>
      <c r="AD21" s="189"/>
    </row>
    <row r="22" spans="1:30" ht="15.75">
      <c r="A22" s="420"/>
      <c r="B22" s="182"/>
      <c r="C22" s="421"/>
      <c r="D22" s="187"/>
      <c r="E22" s="184"/>
      <c r="F22" s="184"/>
      <c r="G22" s="203"/>
      <c r="H22" s="203"/>
      <c r="I22" s="203"/>
      <c r="J22" s="203"/>
      <c r="K22" s="203"/>
      <c r="L22" s="203"/>
      <c r="M22" s="203"/>
      <c r="N22" s="203"/>
      <c r="O22" s="203"/>
      <c r="P22" s="203"/>
      <c r="Q22" s="203"/>
      <c r="R22" s="419"/>
      <c r="S22" s="322"/>
      <c r="T22" s="189"/>
      <c r="U22" s="189"/>
      <c r="V22" s="189"/>
      <c r="W22" s="189"/>
      <c r="X22" s="189"/>
      <c r="Y22" s="189"/>
      <c r="Z22" s="189"/>
      <c r="AA22" s="189"/>
      <c r="AB22" s="189"/>
      <c r="AC22" s="189"/>
      <c r="AD22" s="189"/>
    </row>
    <row r="23" spans="1:30" ht="15.75">
      <c r="A23" s="420"/>
      <c r="B23" s="182"/>
      <c r="C23" s="421"/>
      <c r="D23" s="187"/>
      <c r="E23" s="184"/>
      <c r="F23" s="184"/>
      <c r="G23" s="203"/>
      <c r="H23" s="203"/>
      <c r="I23" s="203"/>
      <c r="J23" s="203"/>
      <c r="K23" s="203"/>
      <c r="L23" s="203"/>
      <c r="M23" s="203"/>
      <c r="N23" s="203"/>
      <c r="O23" s="203"/>
      <c r="P23" s="203"/>
      <c r="Q23" s="203"/>
      <c r="R23" s="419"/>
      <c r="S23" s="322"/>
      <c r="T23" s="189"/>
      <c r="U23" s="189"/>
      <c r="V23" s="189"/>
      <c r="W23" s="189"/>
      <c r="X23" s="189"/>
      <c r="Y23" s="189"/>
      <c r="Z23" s="189"/>
      <c r="AA23" s="189"/>
      <c r="AB23" s="189"/>
      <c r="AC23" s="189"/>
      <c r="AD23" s="189"/>
    </row>
    <row r="24" spans="1:30" ht="15.75">
      <c r="A24" s="420"/>
      <c r="B24" s="182"/>
      <c r="C24" s="421"/>
      <c r="D24" s="187"/>
      <c r="E24" s="184"/>
      <c r="F24" s="184"/>
      <c r="G24" s="203"/>
      <c r="H24" s="203"/>
      <c r="I24" s="203"/>
      <c r="J24" s="203"/>
      <c r="K24" s="203"/>
      <c r="L24" s="203"/>
      <c r="M24" s="203"/>
      <c r="N24" s="203"/>
      <c r="O24" s="203"/>
      <c r="P24" s="203"/>
      <c r="Q24" s="203"/>
      <c r="R24" s="419"/>
      <c r="S24" s="322"/>
      <c r="T24" s="189"/>
      <c r="U24" s="189"/>
      <c r="V24" s="189"/>
      <c r="W24" s="189"/>
      <c r="X24" s="189"/>
      <c r="Y24" s="189"/>
      <c r="Z24" s="189"/>
      <c r="AA24" s="189"/>
      <c r="AB24" s="189"/>
      <c r="AC24" s="189"/>
      <c r="AD24" s="189"/>
    </row>
    <row r="25" spans="1:30" ht="15.75">
      <c r="A25" s="420"/>
      <c r="B25" s="182"/>
      <c r="C25" s="421"/>
      <c r="D25" s="187"/>
      <c r="E25" s="184"/>
      <c r="F25" s="184"/>
      <c r="G25" s="203"/>
      <c r="H25" s="203"/>
      <c r="I25" s="203"/>
      <c r="J25" s="203"/>
      <c r="K25" s="203"/>
      <c r="L25" s="203"/>
      <c r="M25" s="203"/>
      <c r="N25" s="203"/>
      <c r="O25" s="203"/>
      <c r="P25" s="203"/>
      <c r="Q25" s="203"/>
      <c r="R25" s="419"/>
      <c r="S25" s="322"/>
      <c r="T25" s="189"/>
      <c r="U25" s="189"/>
      <c r="V25" s="189"/>
      <c r="W25" s="189"/>
      <c r="X25" s="189"/>
      <c r="Y25" s="189"/>
      <c r="Z25" s="189"/>
      <c r="AA25" s="189"/>
      <c r="AB25" s="189"/>
      <c r="AC25" s="189"/>
      <c r="AD25" s="189"/>
    </row>
    <row r="26" spans="1:30" ht="15.75">
      <c r="A26" s="420"/>
      <c r="B26" s="182"/>
      <c r="C26" s="421"/>
      <c r="D26" s="187"/>
      <c r="E26" s="184"/>
      <c r="F26" s="184"/>
      <c r="G26" s="203"/>
      <c r="H26" s="203"/>
      <c r="I26" s="203"/>
      <c r="J26" s="203"/>
      <c r="K26" s="203"/>
      <c r="L26" s="203"/>
      <c r="M26" s="203"/>
      <c r="N26" s="203"/>
      <c r="O26" s="203"/>
      <c r="P26" s="203"/>
      <c r="Q26" s="203"/>
      <c r="R26" s="419"/>
      <c r="S26" s="322"/>
      <c r="T26" s="189"/>
      <c r="U26" s="189"/>
      <c r="V26" s="189"/>
      <c r="W26" s="189"/>
      <c r="X26" s="189"/>
      <c r="Y26" s="189"/>
      <c r="Z26" s="189"/>
      <c r="AA26" s="189"/>
      <c r="AB26" s="189"/>
      <c r="AC26" s="189"/>
      <c r="AD26" s="189"/>
    </row>
    <row r="27" spans="1:30" ht="15.75">
      <c r="A27" s="420"/>
      <c r="B27" s="182"/>
      <c r="C27" s="421"/>
      <c r="D27" s="187"/>
      <c r="E27" s="184"/>
      <c r="F27" s="184"/>
      <c r="G27" s="203"/>
      <c r="H27" s="203"/>
      <c r="I27" s="203"/>
      <c r="J27" s="203"/>
      <c r="K27" s="203"/>
      <c r="L27" s="203"/>
      <c r="M27" s="203"/>
      <c r="N27" s="203"/>
      <c r="O27" s="203"/>
      <c r="P27" s="203"/>
      <c r="Q27" s="203"/>
      <c r="R27" s="419"/>
      <c r="S27" s="322"/>
      <c r="T27" s="189"/>
      <c r="U27" s="189"/>
      <c r="V27" s="189"/>
      <c r="W27" s="189"/>
      <c r="X27" s="189"/>
      <c r="Y27" s="189"/>
      <c r="Z27" s="189"/>
      <c r="AA27" s="189"/>
      <c r="AB27" s="189"/>
      <c r="AC27" s="189"/>
      <c r="AD27" s="189"/>
    </row>
    <row r="28" spans="1:30" ht="15.75">
      <c r="A28" s="420"/>
      <c r="B28" s="182"/>
      <c r="C28" s="421"/>
      <c r="D28" s="187"/>
      <c r="E28" s="184"/>
      <c r="F28" s="184"/>
      <c r="G28" s="203"/>
      <c r="H28" s="203"/>
      <c r="I28" s="203"/>
      <c r="J28" s="203"/>
      <c r="K28" s="203"/>
      <c r="L28" s="203"/>
      <c r="M28" s="203"/>
      <c r="N28" s="203"/>
      <c r="O28" s="203"/>
      <c r="P28" s="203"/>
      <c r="Q28" s="203"/>
      <c r="R28" s="419"/>
      <c r="S28" s="322"/>
      <c r="T28" s="189"/>
      <c r="U28" s="189"/>
      <c r="V28" s="189"/>
      <c r="W28" s="189"/>
      <c r="X28" s="189"/>
      <c r="Y28" s="189"/>
      <c r="Z28" s="189"/>
      <c r="AA28" s="189"/>
      <c r="AB28" s="189"/>
      <c r="AC28" s="189"/>
      <c r="AD28" s="189"/>
    </row>
    <row r="29" spans="1:30" ht="15.75" hidden="1">
      <c r="A29" s="420"/>
      <c r="B29" s="182"/>
      <c r="C29" s="421"/>
      <c r="D29" s="422"/>
      <c r="E29" s="184"/>
      <c r="F29" s="184"/>
      <c r="G29" s="203"/>
      <c r="H29" s="203"/>
      <c r="I29" s="203"/>
      <c r="J29" s="203"/>
      <c r="K29" s="203"/>
      <c r="L29" s="203"/>
      <c r="M29" s="203"/>
      <c r="N29" s="203"/>
      <c r="O29" s="203"/>
      <c r="P29" s="203"/>
      <c r="Q29" s="203"/>
      <c r="R29" s="419"/>
      <c r="S29" s="322"/>
      <c r="T29" s="189"/>
      <c r="U29" s="189"/>
      <c r="V29" s="189"/>
      <c r="W29" s="189"/>
      <c r="X29" s="189"/>
      <c r="Y29" s="189"/>
      <c r="Z29" s="189"/>
      <c r="AA29" s="189"/>
      <c r="AB29" s="189"/>
      <c r="AC29" s="189"/>
      <c r="AD29" s="189"/>
    </row>
    <row r="30" spans="1:30" ht="15.75">
      <c r="A30" s="556" t="s">
        <v>39</v>
      </c>
      <c r="B30" s="423"/>
      <c r="C30" s="424"/>
      <c r="D30" s="557">
        <f t="shared" ref="D30:R30" si="1">IFERROR(SUBTOTAL(109,D13:D29),"")</f>
        <v>100000000</v>
      </c>
      <c r="E30" s="557">
        <f t="shared" si="1"/>
        <v>150000000</v>
      </c>
      <c r="F30" s="557">
        <f t="shared" si="1"/>
        <v>20000000</v>
      </c>
      <c r="G30" s="425">
        <f t="shared" si="1"/>
        <v>0</v>
      </c>
      <c r="H30" s="425">
        <f t="shared" si="1"/>
        <v>0</v>
      </c>
      <c r="I30" s="425">
        <f t="shared" si="1"/>
        <v>0</v>
      </c>
      <c r="J30" s="425">
        <f t="shared" si="1"/>
        <v>0</v>
      </c>
      <c r="K30" s="425">
        <f t="shared" si="1"/>
        <v>0</v>
      </c>
      <c r="L30" s="425">
        <f t="shared" si="1"/>
        <v>0</v>
      </c>
      <c r="M30" s="425">
        <f t="shared" si="1"/>
        <v>0</v>
      </c>
      <c r="N30" s="425">
        <f t="shared" si="1"/>
        <v>0</v>
      </c>
      <c r="O30" s="425">
        <f t="shared" si="1"/>
        <v>5000000</v>
      </c>
      <c r="P30" s="425">
        <f t="shared" si="1"/>
        <v>400000</v>
      </c>
      <c r="Q30" s="425">
        <f t="shared" si="1"/>
        <v>300000</v>
      </c>
      <c r="R30" s="426">
        <f t="shared" si="1"/>
        <v>0</v>
      </c>
      <c r="S30" s="322"/>
      <c r="T30" s="189"/>
      <c r="U30" s="189"/>
      <c r="V30" s="189"/>
      <c r="W30" s="189"/>
      <c r="X30" s="189"/>
      <c r="Y30" s="189"/>
      <c r="Z30" s="189"/>
      <c r="AA30" s="189"/>
      <c r="AB30" s="189"/>
      <c r="AC30" s="189"/>
      <c r="AD30" s="189"/>
    </row>
    <row r="31" spans="1:30" ht="15.75">
      <c r="A31" s="119"/>
      <c r="B31" s="119"/>
      <c r="C31" s="119"/>
      <c r="D31" s="119"/>
      <c r="E31" s="119"/>
      <c r="F31" s="119"/>
      <c r="G31" s="119"/>
      <c r="H31" s="119"/>
      <c r="I31" s="119"/>
      <c r="J31" s="119"/>
      <c r="K31" s="119"/>
      <c r="L31" s="119"/>
      <c r="M31" s="119"/>
      <c r="N31" s="119"/>
      <c r="O31" s="119"/>
      <c r="P31" s="119"/>
      <c r="Q31" s="119"/>
      <c r="R31" s="119"/>
      <c r="S31" s="322"/>
    </row>
    <row r="32" spans="1:30" ht="15.75">
      <c r="A32" s="119"/>
      <c r="B32" s="119"/>
      <c r="C32" s="305"/>
      <c r="D32" s="119"/>
      <c r="E32" s="313"/>
      <c r="F32" s="119"/>
      <c r="G32" s="119"/>
      <c r="H32" s="119"/>
      <c r="I32" s="119"/>
      <c r="J32" s="119"/>
      <c r="K32" s="119"/>
      <c r="L32" s="119"/>
      <c r="M32" s="119"/>
      <c r="N32" s="119"/>
      <c r="O32" s="119"/>
      <c r="P32" s="119"/>
      <c r="Q32" s="119"/>
      <c r="R32" s="119"/>
      <c r="S32" s="322"/>
    </row>
    <row r="33" spans="1:19" ht="15.75">
      <c r="A33" s="305" t="s">
        <v>65</v>
      </c>
      <c r="B33" s="305"/>
      <c r="C33" s="306"/>
      <c r="D33" s="306"/>
      <c r="E33" s="306"/>
      <c r="F33" s="119"/>
      <c r="G33" s="119"/>
      <c r="H33" s="119"/>
      <c r="I33" s="119"/>
      <c r="J33" s="119"/>
      <c r="K33" s="119"/>
      <c r="L33" s="119"/>
      <c r="M33" s="119"/>
      <c r="N33" s="119"/>
      <c r="O33" s="119"/>
      <c r="P33" s="119"/>
      <c r="Q33" s="119"/>
      <c r="R33" s="119"/>
      <c r="S33" s="322"/>
    </row>
    <row r="34" spans="1:19" ht="15.75">
      <c r="A34" s="711"/>
      <c r="B34" s="774"/>
      <c r="C34" s="775"/>
      <c r="D34" s="306"/>
      <c r="E34" s="306"/>
      <c r="F34" s="119"/>
      <c r="G34" s="119"/>
      <c r="H34" s="119"/>
      <c r="I34" s="119"/>
      <c r="J34" s="119"/>
      <c r="K34" s="119"/>
      <c r="L34" s="119"/>
      <c r="M34" s="119"/>
      <c r="N34" s="119"/>
      <c r="O34" s="119"/>
      <c r="P34" s="119"/>
      <c r="Q34" s="119"/>
      <c r="R34" s="119"/>
      <c r="S34" s="322"/>
    </row>
    <row r="35" spans="1:19" ht="15.75">
      <c r="A35" s="711"/>
      <c r="B35" s="774"/>
      <c r="C35" s="775"/>
      <c r="D35" s="306"/>
      <c r="E35" s="306"/>
      <c r="F35" s="119"/>
      <c r="G35" s="119"/>
      <c r="H35" s="119"/>
      <c r="I35" s="119"/>
      <c r="J35" s="119"/>
      <c r="K35" s="119"/>
      <c r="L35" s="119"/>
      <c r="M35" s="119"/>
      <c r="N35" s="119"/>
      <c r="O35" s="119"/>
      <c r="P35" s="119"/>
      <c r="Q35" s="119"/>
      <c r="R35" s="119"/>
      <c r="S35" s="322"/>
    </row>
    <row r="36" spans="1:19" ht="15.75">
      <c r="A36" s="119"/>
      <c r="B36" s="119"/>
      <c r="C36" s="306"/>
      <c r="D36" s="306"/>
      <c r="E36" s="306"/>
      <c r="F36" s="119"/>
      <c r="G36" s="119"/>
      <c r="H36" s="119"/>
      <c r="I36" s="119"/>
      <c r="J36" s="119"/>
      <c r="K36" s="119"/>
      <c r="L36" s="119"/>
      <c r="M36" s="119"/>
      <c r="N36" s="119"/>
      <c r="O36" s="119"/>
      <c r="P36" s="119"/>
      <c r="Q36" s="119"/>
      <c r="R36" s="119"/>
      <c r="S36" s="322"/>
    </row>
    <row r="37" spans="1:19" ht="15.75">
      <c r="A37" s="119"/>
      <c r="B37" s="119"/>
      <c r="C37" s="306"/>
      <c r="D37" s="306"/>
      <c r="E37" s="306"/>
      <c r="F37" s="119"/>
      <c r="G37" s="119"/>
      <c r="H37" s="119"/>
      <c r="I37" s="119"/>
      <c r="J37" s="119"/>
      <c r="K37" s="119"/>
      <c r="L37" s="119"/>
      <c r="M37" s="119"/>
      <c r="N37" s="119"/>
      <c r="O37" s="119"/>
      <c r="P37" s="119"/>
      <c r="Q37" s="119"/>
      <c r="R37" s="119"/>
      <c r="S37" s="322"/>
    </row>
  </sheetData>
  <mergeCells count="27">
    <mergeCell ref="N6:R6"/>
    <mergeCell ref="D7:D10"/>
    <mergeCell ref="E7:E10"/>
    <mergeCell ref="N7:N10"/>
    <mergeCell ref="O7:O10"/>
    <mergeCell ref="P7:P10"/>
    <mergeCell ref="Q7:Q10"/>
    <mergeCell ref="R7:R10"/>
    <mergeCell ref="H7:H10"/>
    <mergeCell ref="I7:I10"/>
    <mergeCell ref="J7:J10"/>
    <mergeCell ref="K7:K10"/>
    <mergeCell ref="L7:L10"/>
    <mergeCell ref="M7:M10"/>
    <mergeCell ref="I6:M6"/>
    <mergeCell ref="A34:C34"/>
    <mergeCell ref="A35:C35"/>
    <mergeCell ref="A2:G2"/>
    <mergeCell ref="A3:G3"/>
    <mergeCell ref="A4:G4"/>
    <mergeCell ref="A6:A10"/>
    <mergeCell ref="B6:B10"/>
    <mergeCell ref="C6:C10"/>
    <mergeCell ref="F6:F10"/>
    <mergeCell ref="G7:G10"/>
    <mergeCell ref="D6:E6"/>
    <mergeCell ref="G6:H6"/>
  </mergeCells>
  <dataValidations count="1">
    <dataValidation type="list" allowBlank="1" showErrorMessage="1" sqref="B13:B29" xr:uid="{00000000-0002-0000-0600-000000000000}">
      <formula1>"AFAB,APECO,BCDA,BOI,CDC,CEZA,JHMC,PEZA,PHIVIDEC,PPMC,RBOI,SBMA,TIEZA,ZCSEZA,Not Registered"</formula1>
    </dataValidation>
  </dataValidations>
  <hyperlinks>
    <hyperlink ref="F6" location="Google_Sheet_Link_1758356786" display="Technical services fees and other payments for technical know-how_x000a_(in PHP absolute amounts)" xr:uid="{00000000-0004-0000-0600-000000000000}"/>
    <hyperlink ref="I6" location="Google_Sheet_Link_542724401" display="Taxes paid on registered projects or activities (in PHP absolute amounts)" xr:uid="{00000000-0004-0000-0600-000001000000}"/>
    <hyperlink ref="N6" location="Google_Sheet_Link_542724401" display="Taxes paid on registered projects or activities (in PHP absolute amounts)" xr:uid="{00000000-0004-0000-0600-000002000000}"/>
    <hyperlink ref="D7" location="Google_Sheet_Link_764318862" display="Approved amount of investment_x000a_(as pledged to the IPA)" xr:uid="{00000000-0004-0000-0600-000003000000}"/>
    <hyperlink ref="E7" location="Google_Sheet_Link_722548018" display="Actual amount of investment" xr:uid="{00000000-0004-0000-0600-000004000000}"/>
    <hyperlink ref="G7" location="Google_Sheet_Link_750355365" display="Cash dividends paid/Branch profits remitted" xr:uid="{00000000-0004-0000-0600-000005000000}"/>
    <hyperlink ref="H7" location="Google_Sheet_Link_1019797244" display="Other dividends paid" xr:uid="{00000000-0004-0000-0600-000006000000}"/>
  </hyperlinks>
  <pageMargins left="0.42" right="0.42" top="0.5" bottom="0.47"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Euvimil Nina Asuncion</dc:creator>
  <cp:keywords/>
  <dc:description/>
  <cp:lastModifiedBy/>
  <cp:revision/>
  <dcterms:created xsi:type="dcterms:W3CDTF">2016-02-08T11:40:24Z</dcterms:created>
  <dcterms:modified xsi:type="dcterms:W3CDTF">2022-06-30T03:21:34Z</dcterms:modified>
  <cp:category/>
  <cp:contentStatus/>
</cp:coreProperties>
</file>